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"/>
    </mc:Choice>
  </mc:AlternateContent>
  <xr:revisionPtr revIDLastSave="46" documentId="8_{A18780CB-929A-4102-8F38-BD57FD341FCC}" xr6:coauthVersionLast="47" xr6:coauthVersionMax="47" xr10:uidLastSave="{7097596E-77CA-4883-8293-39FF3E09824E}"/>
  <bookViews>
    <workbookView xWindow="28680" yWindow="-120" windowWidth="29040" windowHeight="15840" xr2:uid="{00000000-000D-0000-FFFF-FFFF00000000}"/>
  </bookViews>
  <sheets>
    <sheet name="Ladies" sheetId="1" r:id="rId1"/>
    <sheet name="Lady Vets" sheetId="2" r:id="rId2"/>
    <sheet name="Men" sheetId="3" r:id="rId3"/>
    <sheet name="Male Vets" sheetId="4" r:id="rId4"/>
  </sheets>
  <definedNames>
    <definedName name="_xlnm._FilterDatabase" localSheetId="0" hidden="1">Ladies!$A$1:$Z$41</definedName>
    <definedName name="Ladies">Ladies!$A$5:$T$40</definedName>
    <definedName name="Men">Men!$A$5:$U$67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2" l="1"/>
  <c r="T35" i="2"/>
  <c r="Y32" i="1"/>
  <c r="Y31" i="1"/>
  <c r="Y30" i="1"/>
  <c r="W9" i="4"/>
  <c r="R7" i="2"/>
  <c r="R8" i="2"/>
  <c r="R11" i="2"/>
  <c r="R12" i="2"/>
  <c r="R14" i="2"/>
  <c r="R16" i="2"/>
  <c r="R17" i="2"/>
  <c r="R20" i="2"/>
  <c r="R21" i="2"/>
  <c r="R22" i="2"/>
  <c r="R24" i="2"/>
  <c r="R29" i="2"/>
  <c r="R30" i="2"/>
  <c r="R33" i="2"/>
  <c r="R35" i="2"/>
  <c r="R37" i="2"/>
  <c r="R39" i="2"/>
  <c r="R44" i="2"/>
  <c r="R45" i="2"/>
  <c r="R47" i="2"/>
  <c r="U6" i="2"/>
  <c r="R6" i="2" s="1"/>
  <c r="Y90" i="4"/>
  <c r="X90" i="4"/>
  <c r="W90" i="4"/>
  <c r="V90" i="4"/>
  <c r="S90" i="4" s="1"/>
  <c r="U90" i="4"/>
  <c r="Q90" i="4" s="1"/>
  <c r="T90" i="4"/>
  <c r="Y89" i="4"/>
  <c r="X89" i="4"/>
  <c r="W89" i="4"/>
  <c r="V89" i="4"/>
  <c r="U89" i="4"/>
  <c r="T89" i="4"/>
  <c r="S89" i="4"/>
  <c r="Q89" i="4"/>
  <c r="Y88" i="4"/>
  <c r="X88" i="4"/>
  <c r="W88" i="4"/>
  <c r="V88" i="4"/>
  <c r="S88" i="4" s="1"/>
  <c r="U88" i="4"/>
  <c r="Q88" i="4" s="1"/>
  <c r="T88" i="4"/>
  <c r="Y85" i="4"/>
  <c r="X85" i="4"/>
  <c r="W85" i="4"/>
  <c r="V85" i="4"/>
  <c r="S85" i="4" s="1"/>
  <c r="U85" i="4"/>
  <c r="Q85" i="4" s="1"/>
  <c r="T85" i="4"/>
  <c r="Y84" i="4"/>
  <c r="X84" i="4"/>
  <c r="W84" i="4"/>
  <c r="V84" i="4"/>
  <c r="S84" i="4" s="1"/>
  <c r="U84" i="4"/>
  <c r="Q84" i="4" s="1"/>
  <c r="T84" i="4"/>
  <c r="Y83" i="4"/>
  <c r="X83" i="4"/>
  <c r="W83" i="4"/>
  <c r="V83" i="4"/>
  <c r="U83" i="4"/>
  <c r="Q83" i="4" s="1"/>
  <c r="T83" i="4"/>
  <c r="Y80" i="4"/>
  <c r="X80" i="4"/>
  <c r="W80" i="4"/>
  <c r="V80" i="4"/>
  <c r="S80" i="4" s="1"/>
  <c r="U80" i="4"/>
  <c r="T80" i="4"/>
  <c r="Q80" i="4"/>
  <c r="Y79" i="4"/>
  <c r="X79" i="4"/>
  <c r="W79" i="4"/>
  <c r="V79" i="4"/>
  <c r="U79" i="4"/>
  <c r="T79" i="4"/>
  <c r="Q79" i="4"/>
  <c r="Y78" i="4"/>
  <c r="X78" i="4"/>
  <c r="W78" i="4"/>
  <c r="V78" i="4"/>
  <c r="U78" i="4"/>
  <c r="Q78" i="4" s="1"/>
  <c r="T78" i="4"/>
  <c r="Y77" i="4"/>
  <c r="X77" i="4"/>
  <c r="W77" i="4"/>
  <c r="S77" i="4" s="1"/>
  <c r="V77" i="4"/>
  <c r="U77" i="4"/>
  <c r="T77" i="4"/>
  <c r="Q77" i="4"/>
  <c r="Y76" i="4"/>
  <c r="X76" i="4"/>
  <c r="W76" i="4"/>
  <c r="V76" i="4"/>
  <c r="U76" i="4"/>
  <c r="Q76" i="4" s="1"/>
  <c r="T76" i="4"/>
  <c r="Y67" i="4"/>
  <c r="X67" i="4"/>
  <c r="W67" i="4"/>
  <c r="V67" i="4"/>
  <c r="S67" i="4" s="1"/>
  <c r="U67" i="4"/>
  <c r="Q67" i="4" s="1"/>
  <c r="T67" i="4"/>
  <c r="Y66" i="4"/>
  <c r="X66" i="4"/>
  <c r="W66" i="4"/>
  <c r="V66" i="4"/>
  <c r="S66" i="4" s="1"/>
  <c r="U66" i="4"/>
  <c r="T66" i="4"/>
  <c r="Q66" i="4"/>
  <c r="Y65" i="4"/>
  <c r="X65" i="4"/>
  <c r="W65" i="4"/>
  <c r="V65" i="4"/>
  <c r="U65" i="4"/>
  <c r="T65" i="4"/>
  <c r="Q65" i="4"/>
  <c r="Y64" i="4"/>
  <c r="X64" i="4"/>
  <c r="W64" i="4"/>
  <c r="V64" i="4"/>
  <c r="S64" i="4" s="1"/>
  <c r="U64" i="4"/>
  <c r="T64" i="4"/>
  <c r="Q64" i="4"/>
  <c r="Y63" i="4"/>
  <c r="X63" i="4"/>
  <c r="W63" i="4"/>
  <c r="V63" i="4"/>
  <c r="S63" i="4" s="1"/>
  <c r="U63" i="4"/>
  <c r="T63" i="4"/>
  <c r="Q63" i="4"/>
  <c r="Y62" i="4"/>
  <c r="X62" i="4"/>
  <c r="W62" i="4"/>
  <c r="V62" i="4"/>
  <c r="U62" i="4"/>
  <c r="Q62" i="4" s="1"/>
  <c r="T62" i="4"/>
  <c r="Y59" i="4"/>
  <c r="X59" i="4"/>
  <c r="W59" i="4"/>
  <c r="V59" i="4"/>
  <c r="U59" i="4"/>
  <c r="T59" i="4"/>
  <c r="Q59" i="4"/>
  <c r="Y58" i="4"/>
  <c r="X58" i="4"/>
  <c r="W58" i="4"/>
  <c r="V58" i="4"/>
  <c r="U58" i="4"/>
  <c r="T58" i="4"/>
  <c r="S58" i="4"/>
  <c r="Q58" i="4"/>
  <c r="Y57" i="4"/>
  <c r="X57" i="4"/>
  <c r="W57" i="4"/>
  <c r="V57" i="4"/>
  <c r="S57" i="4" s="1"/>
  <c r="U57" i="4"/>
  <c r="Q57" i="4" s="1"/>
  <c r="T57" i="4"/>
  <c r="Y56" i="4"/>
  <c r="X56" i="4"/>
  <c r="W56" i="4"/>
  <c r="V56" i="4"/>
  <c r="U56" i="4"/>
  <c r="T56" i="4"/>
  <c r="S56" i="4"/>
  <c r="Q56" i="4"/>
  <c r="Y55" i="4"/>
  <c r="X55" i="4"/>
  <c r="W55" i="4"/>
  <c r="V55" i="4"/>
  <c r="U55" i="4"/>
  <c r="T55" i="4"/>
  <c r="S55" i="4"/>
  <c r="Q55" i="4"/>
  <c r="Y52" i="4"/>
  <c r="X52" i="4"/>
  <c r="W52" i="4"/>
  <c r="V52" i="4"/>
  <c r="U52" i="4"/>
  <c r="T52" i="4"/>
  <c r="S52" i="4"/>
  <c r="Q52" i="4"/>
  <c r="Y51" i="4"/>
  <c r="X51" i="4"/>
  <c r="W51" i="4"/>
  <c r="V51" i="4"/>
  <c r="U51" i="4"/>
  <c r="T51" i="4"/>
  <c r="S51" i="4"/>
  <c r="Q51" i="4"/>
  <c r="Y48" i="4"/>
  <c r="X48" i="4"/>
  <c r="W48" i="4"/>
  <c r="V48" i="4"/>
  <c r="U48" i="4"/>
  <c r="T48" i="4"/>
  <c r="S48" i="4"/>
  <c r="Q48" i="4"/>
  <c r="Y47" i="4"/>
  <c r="X47" i="4"/>
  <c r="W47" i="4"/>
  <c r="V47" i="4"/>
  <c r="U47" i="4"/>
  <c r="T47" i="4"/>
  <c r="S47" i="4"/>
  <c r="Q47" i="4"/>
  <c r="Y46" i="4"/>
  <c r="X46" i="4"/>
  <c r="W46" i="4"/>
  <c r="V46" i="4"/>
  <c r="U46" i="4"/>
  <c r="T46" i="4"/>
  <c r="S46" i="4"/>
  <c r="Q46" i="4"/>
  <c r="Y45" i="4"/>
  <c r="X45" i="4"/>
  <c r="W45" i="4"/>
  <c r="V45" i="4"/>
  <c r="U45" i="4"/>
  <c r="T45" i="4"/>
  <c r="S45" i="4"/>
  <c r="Q45" i="4"/>
  <c r="Y44" i="4"/>
  <c r="X44" i="4"/>
  <c r="W44" i="4"/>
  <c r="V44" i="4"/>
  <c r="U44" i="4"/>
  <c r="T44" i="4"/>
  <c r="S44" i="4"/>
  <c r="Q44" i="4"/>
  <c r="Y43" i="4"/>
  <c r="X43" i="4"/>
  <c r="W43" i="4"/>
  <c r="V43" i="4"/>
  <c r="U43" i="4"/>
  <c r="T43" i="4"/>
  <c r="S43" i="4"/>
  <c r="Q43" i="4"/>
  <c r="Y40" i="4"/>
  <c r="X40" i="4"/>
  <c r="W40" i="4"/>
  <c r="V40" i="4"/>
  <c r="U40" i="4"/>
  <c r="T40" i="4"/>
  <c r="S40" i="4"/>
  <c r="Q40" i="4"/>
  <c r="Y39" i="4"/>
  <c r="X39" i="4"/>
  <c r="W39" i="4"/>
  <c r="V39" i="4"/>
  <c r="U39" i="4"/>
  <c r="T39" i="4"/>
  <c r="S39" i="4"/>
  <c r="Q39" i="4"/>
  <c r="Y38" i="4"/>
  <c r="X38" i="4"/>
  <c r="W38" i="4"/>
  <c r="V38" i="4"/>
  <c r="U38" i="4"/>
  <c r="T38" i="4"/>
  <c r="S38" i="4"/>
  <c r="Q38" i="4"/>
  <c r="Y37" i="4"/>
  <c r="X37" i="4"/>
  <c r="W37" i="4"/>
  <c r="V37" i="4"/>
  <c r="U37" i="4"/>
  <c r="T37" i="4"/>
  <c r="S37" i="4"/>
  <c r="Q37" i="4"/>
  <c r="Y36" i="4"/>
  <c r="X36" i="4"/>
  <c r="W36" i="4"/>
  <c r="V36" i="4"/>
  <c r="S36" i="4" s="1"/>
  <c r="U36" i="4"/>
  <c r="Q36" i="4" s="1"/>
  <c r="T36" i="4"/>
  <c r="Y35" i="4"/>
  <c r="X35" i="4"/>
  <c r="W35" i="4"/>
  <c r="V35" i="4"/>
  <c r="U35" i="4"/>
  <c r="T35" i="4"/>
  <c r="S35" i="4"/>
  <c r="Q35" i="4"/>
  <c r="Y34" i="4"/>
  <c r="X34" i="4"/>
  <c r="W34" i="4"/>
  <c r="V34" i="4"/>
  <c r="U34" i="4"/>
  <c r="T34" i="4"/>
  <c r="S34" i="4"/>
  <c r="Q34" i="4"/>
  <c r="Y33" i="4"/>
  <c r="X33" i="4"/>
  <c r="W33" i="4"/>
  <c r="V33" i="4"/>
  <c r="U33" i="4"/>
  <c r="T33" i="4"/>
  <c r="S33" i="4"/>
  <c r="Q33" i="4"/>
  <c r="Y32" i="4"/>
  <c r="X32" i="4"/>
  <c r="W32" i="4"/>
  <c r="V32" i="4"/>
  <c r="U32" i="4"/>
  <c r="T32" i="4"/>
  <c r="S32" i="4"/>
  <c r="Q32" i="4"/>
  <c r="Y31" i="4"/>
  <c r="X31" i="4"/>
  <c r="W31" i="4"/>
  <c r="V31" i="4"/>
  <c r="U31" i="4"/>
  <c r="T31" i="4"/>
  <c r="S31" i="4"/>
  <c r="Q31" i="4"/>
  <c r="Y30" i="4"/>
  <c r="X30" i="4"/>
  <c r="W30" i="4"/>
  <c r="V30" i="4"/>
  <c r="U30" i="4"/>
  <c r="T30" i="4"/>
  <c r="S30" i="4"/>
  <c r="Q30" i="4"/>
  <c r="Y29" i="4"/>
  <c r="X29" i="4"/>
  <c r="W29" i="4"/>
  <c r="V29" i="4"/>
  <c r="U29" i="4"/>
  <c r="T29" i="4"/>
  <c r="S29" i="4"/>
  <c r="Q29" i="4"/>
  <c r="Y28" i="4"/>
  <c r="X28" i="4"/>
  <c r="W28" i="4"/>
  <c r="V28" i="4"/>
  <c r="U28" i="4"/>
  <c r="T28" i="4"/>
  <c r="S28" i="4"/>
  <c r="Q28" i="4"/>
  <c r="T10" i="4"/>
  <c r="U10" i="4"/>
  <c r="Q10" i="4" s="1"/>
  <c r="V10" i="4"/>
  <c r="W10" i="4"/>
  <c r="X10" i="4"/>
  <c r="Y10" i="4"/>
  <c r="T11" i="4"/>
  <c r="U11" i="4"/>
  <c r="Q11" i="4" s="1"/>
  <c r="V11" i="4"/>
  <c r="S11" i="4" s="1"/>
  <c r="W11" i="4"/>
  <c r="X11" i="4"/>
  <c r="Y11" i="4"/>
  <c r="T12" i="4"/>
  <c r="U12" i="4"/>
  <c r="Q12" i="4" s="1"/>
  <c r="V12" i="4"/>
  <c r="S12" i="4" s="1"/>
  <c r="W12" i="4"/>
  <c r="X12" i="4"/>
  <c r="Y12" i="4"/>
  <c r="T13" i="4"/>
  <c r="U13" i="4"/>
  <c r="Q13" i="4" s="1"/>
  <c r="V13" i="4"/>
  <c r="S13" i="4" s="1"/>
  <c r="W13" i="4"/>
  <c r="X13" i="4"/>
  <c r="Y13" i="4"/>
  <c r="T14" i="4"/>
  <c r="U14" i="4"/>
  <c r="Q14" i="4" s="1"/>
  <c r="V14" i="4"/>
  <c r="S14" i="4" s="1"/>
  <c r="W14" i="4"/>
  <c r="X14" i="4"/>
  <c r="Y14" i="4"/>
  <c r="T15" i="4"/>
  <c r="U15" i="4"/>
  <c r="Q15" i="4" s="1"/>
  <c r="V15" i="4"/>
  <c r="S15" i="4" s="1"/>
  <c r="W15" i="4"/>
  <c r="X15" i="4"/>
  <c r="Y15" i="4"/>
  <c r="T16" i="4"/>
  <c r="U16" i="4"/>
  <c r="Q16" i="4" s="1"/>
  <c r="V16" i="4"/>
  <c r="S16" i="4" s="1"/>
  <c r="W16" i="4"/>
  <c r="X16" i="4"/>
  <c r="Y16" i="4"/>
  <c r="T17" i="4"/>
  <c r="U17" i="4"/>
  <c r="Q17" i="4" s="1"/>
  <c r="V17" i="4"/>
  <c r="S17" i="4" s="1"/>
  <c r="W17" i="4"/>
  <c r="X17" i="4"/>
  <c r="Y17" i="4"/>
  <c r="T18" i="4"/>
  <c r="U18" i="4"/>
  <c r="Q18" i="4" s="1"/>
  <c r="V18" i="4"/>
  <c r="S18" i="4" s="1"/>
  <c r="W18" i="4"/>
  <c r="X18" i="4"/>
  <c r="Y18" i="4"/>
  <c r="T19" i="4"/>
  <c r="U19" i="4"/>
  <c r="Q19" i="4" s="1"/>
  <c r="V19" i="4"/>
  <c r="S19" i="4" s="1"/>
  <c r="W19" i="4"/>
  <c r="X19" i="4"/>
  <c r="Y19" i="4"/>
  <c r="T20" i="4"/>
  <c r="U20" i="4"/>
  <c r="Q20" i="4" s="1"/>
  <c r="V20" i="4"/>
  <c r="S20" i="4" s="1"/>
  <c r="W20" i="4"/>
  <c r="X20" i="4"/>
  <c r="Y20" i="4"/>
  <c r="T21" i="4"/>
  <c r="U21" i="4"/>
  <c r="Q21" i="4" s="1"/>
  <c r="V21" i="4"/>
  <c r="S21" i="4" s="1"/>
  <c r="W21" i="4"/>
  <c r="X21" i="4"/>
  <c r="Y21" i="4"/>
  <c r="T22" i="4"/>
  <c r="U22" i="4"/>
  <c r="Q22" i="4" s="1"/>
  <c r="V22" i="4"/>
  <c r="S22" i="4" s="1"/>
  <c r="W22" i="4"/>
  <c r="X22" i="4"/>
  <c r="Y22" i="4"/>
  <c r="T23" i="4"/>
  <c r="U23" i="4"/>
  <c r="Q23" i="4" s="1"/>
  <c r="V23" i="4"/>
  <c r="W23" i="4"/>
  <c r="X23" i="4"/>
  <c r="Y23" i="4"/>
  <c r="T24" i="4"/>
  <c r="U24" i="4"/>
  <c r="Q24" i="4" s="1"/>
  <c r="V24" i="4"/>
  <c r="S24" i="4" s="1"/>
  <c r="W24" i="4"/>
  <c r="X24" i="4"/>
  <c r="Y24" i="4"/>
  <c r="T25" i="4"/>
  <c r="U25" i="4"/>
  <c r="Q25" i="4" s="1"/>
  <c r="V25" i="4"/>
  <c r="S25" i="4" s="1"/>
  <c r="W25" i="4"/>
  <c r="X25" i="4"/>
  <c r="Y25" i="4"/>
  <c r="Y9" i="4"/>
  <c r="X9" i="4"/>
  <c r="V9" i="4"/>
  <c r="U9" i="4"/>
  <c r="Q9" i="4" s="1"/>
  <c r="T9" i="4"/>
  <c r="R9" i="3"/>
  <c r="R10" i="3"/>
  <c r="R11" i="3"/>
  <c r="S11" i="3" s="1"/>
  <c r="R12" i="3"/>
  <c r="R14" i="3"/>
  <c r="S14" i="3" s="1"/>
  <c r="R15" i="3"/>
  <c r="R16" i="3"/>
  <c r="S16" i="3" s="1"/>
  <c r="R17" i="3"/>
  <c r="R18" i="3"/>
  <c r="R19" i="3"/>
  <c r="S19" i="3" s="1"/>
  <c r="R20" i="3"/>
  <c r="R25" i="3"/>
  <c r="R27" i="3"/>
  <c r="S27" i="3" s="1"/>
  <c r="R28" i="3"/>
  <c r="R29" i="3"/>
  <c r="S29" i="3" s="1"/>
  <c r="R30" i="3"/>
  <c r="S30" i="3" s="1"/>
  <c r="R32" i="3"/>
  <c r="S32" i="3" s="1"/>
  <c r="R33" i="3"/>
  <c r="S33" i="3" s="1"/>
  <c r="R34" i="3"/>
  <c r="R35" i="3"/>
  <c r="S35" i="3" s="1"/>
  <c r="R36" i="3"/>
  <c r="R37" i="3"/>
  <c r="S37" i="3" s="1"/>
  <c r="R38" i="3"/>
  <c r="S38" i="3" s="1"/>
  <c r="R39" i="3"/>
  <c r="R42" i="3"/>
  <c r="R43" i="3"/>
  <c r="S43" i="3" s="1"/>
  <c r="R45" i="3"/>
  <c r="S45" i="3" s="1"/>
  <c r="R46" i="3"/>
  <c r="S46" i="3" s="1"/>
  <c r="R48" i="3"/>
  <c r="S48" i="3" s="1"/>
  <c r="R49" i="3"/>
  <c r="R50" i="3"/>
  <c r="R51" i="3"/>
  <c r="S51" i="3" s="1"/>
  <c r="R52" i="3"/>
  <c r="R53" i="3"/>
  <c r="R54" i="3"/>
  <c r="R56" i="3"/>
  <c r="R57" i="3"/>
  <c r="R58" i="3"/>
  <c r="R59" i="3"/>
  <c r="R60" i="3"/>
  <c r="U6" i="3"/>
  <c r="V6" i="3"/>
  <c r="T6" i="3" s="1"/>
  <c r="W6" i="3"/>
  <c r="X6" i="3"/>
  <c r="Y6" i="3"/>
  <c r="Z6" i="3"/>
  <c r="R6" i="3" s="1"/>
  <c r="S6" i="3" s="1"/>
  <c r="U7" i="3"/>
  <c r="V7" i="3"/>
  <c r="T7" i="3" s="1"/>
  <c r="W7" i="3"/>
  <c r="X7" i="3"/>
  <c r="Y7" i="3"/>
  <c r="Z7" i="3"/>
  <c r="R7" i="3" s="1"/>
  <c r="S7" i="3" s="1"/>
  <c r="U8" i="3"/>
  <c r="V8" i="3"/>
  <c r="W8" i="3"/>
  <c r="X8" i="3"/>
  <c r="Y8" i="3"/>
  <c r="Z8" i="3"/>
  <c r="R8" i="3" s="1"/>
  <c r="S8" i="3" s="1"/>
  <c r="U9" i="3"/>
  <c r="V9" i="3"/>
  <c r="T9" i="3" s="1"/>
  <c r="W9" i="3"/>
  <c r="X9" i="3"/>
  <c r="Y9" i="3"/>
  <c r="Z9" i="3"/>
  <c r="U10" i="3"/>
  <c r="V10" i="3"/>
  <c r="T10" i="3" s="1"/>
  <c r="W10" i="3"/>
  <c r="X10" i="3"/>
  <c r="Y10" i="3"/>
  <c r="Z10" i="3"/>
  <c r="U11" i="3"/>
  <c r="V11" i="3"/>
  <c r="T11" i="3" s="1"/>
  <c r="W11" i="3"/>
  <c r="X11" i="3"/>
  <c r="Y11" i="3"/>
  <c r="Z11" i="3"/>
  <c r="U12" i="3"/>
  <c r="V12" i="3"/>
  <c r="W12" i="3"/>
  <c r="X12" i="3"/>
  <c r="Y12" i="3"/>
  <c r="T12" i="3" s="1"/>
  <c r="Z12" i="3"/>
  <c r="U13" i="3"/>
  <c r="V13" i="3"/>
  <c r="T13" i="3" s="1"/>
  <c r="W13" i="3"/>
  <c r="X13" i="3"/>
  <c r="Y13" i="3"/>
  <c r="Z13" i="3"/>
  <c r="R13" i="3" s="1"/>
  <c r="S13" i="3" s="1"/>
  <c r="U14" i="3"/>
  <c r="V14" i="3"/>
  <c r="T14" i="3" s="1"/>
  <c r="W14" i="3"/>
  <c r="X14" i="3"/>
  <c r="Y14" i="3"/>
  <c r="Z14" i="3"/>
  <c r="T15" i="3"/>
  <c r="U15" i="3"/>
  <c r="V15" i="3"/>
  <c r="W15" i="3"/>
  <c r="X15" i="3"/>
  <c r="Y15" i="3"/>
  <c r="Z15" i="3"/>
  <c r="U16" i="3"/>
  <c r="V16" i="3"/>
  <c r="W16" i="3"/>
  <c r="T16" i="3" s="1"/>
  <c r="X16" i="3"/>
  <c r="Y16" i="3"/>
  <c r="Z16" i="3"/>
  <c r="U17" i="3"/>
  <c r="V17" i="3"/>
  <c r="T17" i="3" s="1"/>
  <c r="W17" i="3"/>
  <c r="X17" i="3"/>
  <c r="Y17" i="3"/>
  <c r="Z17" i="3"/>
  <c r="U18" i="3"/>
  <c r="V18" i="3"/>
  <c r="W18" i="3"/>
  <c r="X18" i="3"/>
  <c r="Y18" i="3"/>
  <c r="Z18" i="3"/>
  <c r="U19" i="3"/>
  <c r="V19" i="3"/>
  <c r="T19" i="3" s="1"/>
  <c r="W19" i="3"/>
  <c r="X19" i="3"/>
  <c r="Y19" i="3"/>
  <c r="Z19" i="3"/>
  <c r="U20" i="3"/>
  <c r="V20" i="3"/>
  <c r="W20" i="3"/>
  <c r="X20" i="3"/>
  <c r="Y20" i="3"/>
  <c r="Z20" i="3"/>
  <c r="U21" i="3"/>
  <c r="V21" i="3"/>
  <c r="W21" i="3"/>
  <c r="X21" i="3"/>
  <c r="Y21" i="3"/>
  <c r="Z21" i="3"/>
  <c r="R21" i="3" s="1"/>
  <c r="S21" i="3" s="1"/>
  <c r="U22" i="3"/>
  <c r="V22" i="3"/>
  <c r="T22" i="3" s="1"/>
  <c r="W22" i="3"/>
  <c r="X22" i="3"/>
  <c r="Y22" i="3"/>
  <c r="Z22" i="3"/>
  <c r="R22" i="3" s="1"/>
  <c r="S22" i="3" s="1"/>
  <c r="U23" i="3"/>
  <c r="V23" i="3"/>
  <c r="T23" i="3" s="1"/>
  <c r="W23" i="3"/>
  <c r="X23" i="3"/>
  <c r="Y23" i="3"/>
  <c r="Z23" i="3"/>
  <c r="R23" i="3" s="1"/>
  <c r="S23" i="3" s="1"/>
  <c r="U24" i="3"/>
  <c r="V24" i="3"/>
  <c r="W24" i="3"/>
  <c r="X24" i="3"/>
  <c r="Y24" i="3"/>
  <c r="Z24" i="3"/>
  <c r="R24" i="3" s="1"/>
  <c r="S24" i="3" s="1"/>
  <c r="U25" i="3"/>
  <c r="V25" i="3"/>
  <c r="T25" i="3" s="1"/>
  <c r="W25" i="3"/>
  <c r="X25" i="3"/>
  <c r="Y25" i="3"/>
  <c r="Z25" i="3"/>
  <c r="U26" i="3"/>
  <c r="V26" i="3"/>
  <c r="W26" i="3"/>
  <c r="X26" i="3"/>
  <c r="Y26" i="3"/>
  <c r="Z26" i="3"/>
  <c r="R26" i="3" s="1"/>
  <c r="S26" i="3" s="1"/>
  <c r="U27" i="3"/>
  <c r="V27" i="3"/>
  <c r="T27" i="3" s="1"/>
  <c r="W27" i="3"/>
  <c r="X27" i="3"/>
  <c r="Y27" i="3"/>
  <c r="Z27" i="3"/>
  <c r="U28" i="3"/>
  <c r="V28" i="3"/>
  <c r="W28" i="3"/>
  <c r="X28" i="3"/>
  <c r="Y28" i="3"/>
  <c r="T28" i="3" s="1"/>
  <c r="Z28" i="3"/>
  <c r="T29" i="3"/>
  <c r="U29" i="3"/>
  <c r="V29" i="3"/>
  <c r="W29" i="3"/>
  <c r="X29" i="3"/>
  <c r="Y29" i="3"/>
  <c r="Z29" i="3"/>
  <c r="U30" i="3"/>
  <c r="V30" i="3"/>
  <c r="T30" i="3" s="1"/>
  <c r="W30" i="3"/>
  <c r="X30" i="3"/>
  <c r="Y30" i="3"/>
  <c r="Z30" i="3"/>
  <c r="U31" i="3"/>
  <c r="V31" i="3"/>
  <c r="W31" i="3"/>
  <c r="X31" i="3"/>
  <c r="Y31" i="3"/>
  <c r="Z31" i="3"/>
  <c r="R31" i="3" s="1"/>
  <c r="S31" i="3" s="1"/>
  <c r="U32" i="3"/>
  <c r="V32" i="3"/>
  <c r="W32" i="3"/>
  <c r="T32" i="3" s="1"/>
  <c r="X32" i="3"/>
  <c r="Y32" i="3"/>
  <c r="Z32" i="3"/>
  <c r="U33" i="3"/>
  <c r="V33" i="3"/>
  <c r="W33" i="3"/>
  <c r="X33" i="3"/>
  <c r="Y33" i="3"/>
  <c r="Z33" i="3"/>
  <c r="U34" i="3"/>
  <c r="V34" i="3"/>
  <c r="T34" i="3" s="1"/>
  <c r="W34" i="3"/>
  <c r="X34" i="3"/>
  <c r="Y34" i="3"/>
  <c r="Z34" i="3"/>
  <c r="T35" i="3"/>
  <c r="U35" i="3"/>
  <c r="V35" i="3"/>
  <c r="W35" i="3"/>
  <c r="X35" i="3"/>
  <c r="Y35" i="3"/>
  <c r="Z35" i="3"/>
  <c r="U36" i="3"/>
  <c r="V36" i="3"/>
  <c r="W36" i="3"/>
  <c r="X36" i="3"/>
  <c r="Y36" i="3"/>
  <c r="T36" i="3" s="1"/>
  <c r="Z36" i="3"/>
  <c r="U37" i="3"/>
  <c r="V37" i="3"/>
  <c r="T37" i="3" s="1"/>
  <c r="W37" i="3"/>
  <c r="X37" i="3"/>
  <c r="Y37" i="3"/>
  <c r="Z37" i="3"/>
  <c r="U38" i="3"/>
  <c r="V38" i="3"/>
  <c r="W38" i="3"/>
  <c r="X38" i="3"/>
  <c r="Y38" i="3"/>
  <c r="Z38" i="3"/>
  <c r="U39" i="3"/>
  <c r="V39" i="3"/>
  <c r="W39" i="3"/>
  <c r="X39" i="3"/>
  <c r="T39" i="3" s="1"/>
  <c r="Y39" i="3"/>
  <c r="Z39" i="3"/>
  <c r="U40" i="3"/>
  <c r="V40" i="3"/>
  <c r="W40" i="3"/>
  <c r="X40" i="3"/>
  <c r="Y40" i="3"/>
  <c r="Z40" i="3"/>
  <c r="R40" i="3" s="1"/>
  <c r="S40" i="3" s="1"/>
  <c r="U41" i="3"/>
  <c r="V41" i="3"/>
  <c r="T41" i="3" s="1"/>
  <c r="W41" i="3"/>
  <c r="X41" i="3"/>
  <c r="Y41" i="3"/>
  <c r="Z41" i="3"/>
  <c r="R41" i="3" s="1"/>
  <c r="S41" i="3" s="1"/>
  <c r="U42" i="3"/>
  <c r="V42" i="3"/>
  <c r="T42" i="3" s="1"/>
  <c r="W42" i="3"/>
  <c r="X42" i="3"/>
  <c r="Y42" i="3"/>
  <c r="Z42" i="3"/>
  <c r="T43" i="3"/>
  <c r="U43" i="3"/>
  <c r="V43" i="3"/>
  <c r="W43" i="3"/>
  <c r="X43" i="3"/>
  <c r="Y43" i="3"/>
  <c r="Z43" i="3"/>
  <c r="U44" i="3"/>
  <c r="V44" i="3"/>
  <c r="W44" i="3"/>
  <c r="X44" i="3"/>
  <c r="Y44" i="3"/>
  <c r="Z44" i="3"/>
  <c r="R44" i="3" s="1"/>
  <c r="S44" i="3" s="1"/>
  <c r="U45" i="3"/>
  <c r="V45" i="3"/>
  <c r="T45" i="3" s="1"/>
  <c r="W45" i="3"/>
  <c r="X45" i="3"/>
  <c r="Y45" i="3"/>
  <c r="Z45" i="3"/>
  <c r="U46" i="3"/>
  <c r="V46" i="3"/>
  <c r="T46" i="3" s="1"/>
  <c r="W46" i="3"/>
  <c r="X46" i="3"/>
  <c r="Y46" i="3"/>
  <c r="Z46" i="3"/>
  <c r="U47" i="3"/>
  <c r="V47" i="3"/>
  <c r="W47" i="3"/>
  <c r="X47" i="3"/>
  <c r="T47" i="3" s="1"/>
  <c r="Y47" i="3"/>
  <c r="Z47" i="3"/>
  <c r="R47" i="3" s="1"/>
  <c r="S47" i="3" s="1"/>
  <c r="U48" i="3"/>
  <c r="V48" i="3"/>
  <c r="W48" i="3"/>
  <c r="T48" i="3" s="1"/>
  <c r="X48" i="3"/>
  <c r="Y48" i="3"/>
  <c r="Z48" i="3"/>
  <c r="U49" i="3"/>
  <c r="V49" i="3"/>
  <c r="W49" i="3"/>
  <c r="X49" i="3"/>
  <c r="Y49" i="3"/>
  <c r="Z49" i="3"/>
  <c r="U50" i="3"/>
  <c r="V50" i="3"/>
  <c r="T50" i="3" s="1"/>
  <c r="W50" i="3"/>
  <c r="X50" i="3"/>
  <c r="Y50" i="3"/>
  <c r="Z50" i="3"/>
  <c r="T51" i="3"/>
  <c r="U51" i="3"/>
  <c r="V51" i="3"/>
  <c r="W51" i="3"/>
  <c r="X51" i="3"/>
  <c r="Y51" i="3"/>
  <c r="Z51" i="3"/>
  <c r="U52" i="3"/>
  <c r="V52" i="3"/>
  <c r="W52" i="3"/>
  <c r="X52" i="3"/>
  <c r="Y52" i="3"/>
  <c r="T52" i="3" s="1"/>
  <c r="Z52" i="3"/>
  <c r="U53" i="3"/>
  <c r="V53" i="3"/>
  <c r="T53" i="3" s="1"/>
  <c r="W53" i="3"/>
  <c r="X53" i="3"/>
  <c r="Y53" i="3"/>
  <c r="Z53" i="3"/>
  <c r="U54" i="3"/>
  <c r="V54" i="3"/>
  <c r="T54" i="3" s="1"/>
  <c r="W54" i="3"/>
  <c r="X54" i="3"/>
  <c r="Y54" i="3"/>
  <c r="Z54" i="3"/>
  <c r="U55" i="3"/>
  <c r="V55" i="3"/>
  <c r="T55" i="3" s="1"/>
  <c r="W55" i="3"/>
  <c r="X55" i="3"/>
  <c r="Y55" i="3"/>
  <c r="Z55" i="3"/>
  <c r="R55" i="3" s="1"/>
  <c r="T56" i="3"/>
  <c r="U56" i="3"/>
  <c r="V56" i="3"/>
  <c r="W56" i="3"/>
  <c r="X56" i="3"/>
  <c r="Y56" i="3"/>
  <c r="Z56" i="3"/>
  <c r="U57" i="3"/>
  <c r="V57" i="3"/>
  <c r="T57" i="3" s="1"/>
  <c r="W57" i="3"/>
  <c r="X57" i="3"/>
  <c r="Y57" i="3"/>
  <c r="Z57" i="3"/>
  <c r="U58" i="3"/>
  <c r="V58" i="3"/>
  <c r="T58" i="3" s="1"/>
  <c r="W58" i="3"/>
  <c r="X58" i="3"/>
  <c r="Y58" i="3"/>
  <c r="Z58" i="3"/>
  <c r="T59" i="3"/>
  <c r="U59" i="3"/>
  <c r="V59" i="3"/>
  <c r="W59" i="3"/>
  <c r="X59" i="3"/>
  <c r="Y59" i="3"/>
  <c r="Z59" i="3"/>
  <c r="T60" i="3"/>
  <c r="U60" i="3"/>
  <c r="V60" i="3"/>
  <c r="W60" i="3"/>
  <c r="X60" i="3"/>
  <c r="Y60" i="3"/>
  <c r="Z60" i="3"/>
  <c r="T5" i="3"/>
  <c r="R5" i="3"/>
  <c r="Z5" i="3"/>
  <c r="Y5" i="3"/>
  <c r="X5" i="3"/>
  <c r="W5" i="3"/>
  <c r="V5" i="1"/>
  <c r="V5" i="3"/>
  <c r="U5" i="3"/>
  <c r="Y47" i="2"/>
  <c r="X47" i="2"/>
  <c r="W47" i="2"/>
  <c r="V47" i="2"/>
  <c r="U47" i="2"/>
  <c r="Y46" i="2"/>
  <c r="X46" i="2"/>
  <c r="W46" i="2"/>
  <c r="V46" i="2"/>
  <c r="U46" i="2"/>
  <c r="R46" i="2" s="1"/>
  <c r="Y45" i="2"/>
  <c r="X45" i="2"/>
  <c r="W45" i="2"/>
  <c r="V45" i="2"/>
  <c r="U45" i="2"/>
  <c r="Y43" i="2"/>
  <c r="X43" i="2"/>
  <c r="W43" i="2"/>
  <c r="V43" i="2"/>
  <c r="U43" i="2"/>
  <c r="Y42" i="2"/>
  <c r="X42" i="2"/>
  <c r="W42" i="2"/>
  <c r="V42" i="2"/>
  <c r="U42" i="2"/>
  <c r="R42" i="2" s="1"/>
  <c r="Y41" i="2"/>
  <c r="X41" i="2"/>
  <c r="W41" i="2"/>
  <c r="V41" i="2"/>
  <c r="U41" i="2"/>
  <c r="R41" i="2" s="1"/>
  <c r="Y40" i="2"/>
  <c r="X40" i="2"/>
  <c r="W40" i="2"/>
  <c r="V40" i="2"/>
  <c r="U40" i="2"/>
  <c r="R40" i="2" s="1"/>
  <c r="Y39" i="2"/>
  <c r="X39" i="2"/>
  <c r="W39" i="2"/>
  <c r="V39" i="2"/>
  <c r="U39" i="2"/>
  <c r="Y38" i="2"/>
  <c r="X38" i="2"/>
  <c r="W38" i="2"/>
  <c r="V38" i="2"/>
  <c r="U38" i="2"/>
  <c r="R38" i="2" s="1"/>
  <c r="Y34" i="2"/>
  <c r="X34" i="2"/>
  <c r="W34" i="2"/>
  <c r="V34" i="2"/>
  <c r="U34" i="2"/>
  <c r="R34" i="2" s="1"/>
  <c r="Y32" i="2"/>
  <c r="X32" i="2"/>
  <c r="W32" i="2"/>
  <c r="V32" i="2"/>
  <c r="U32" i="2"/>
  <c r="R32" i="2" s="1"/>
  <c r="Y31" i="2"/>
  <c r="X31" i="2"/>
  <c r="W31" i="2"/>
  <c r="V31" i="2"/>
  <c r="U31" i="2"/>
  <c r="R31" i="2" s="1"/>
  <c r="Y30" i="2"/>
  <c r="X30" i="2"/>
  <c r="W30" i="2"/>
  <c r="V30" i="2"/>
  <c r="U30" i="2"/>
  <c r="Y29" i="2"/>
  <c r="X29" i="2"/>
  <c r="W29" i="2"/>
  <c r="V29" i="2"/>
  <c r="U29" i="2"/>
  <c r="Y28" i="2"/>
  <c r="X28" i="2"/>
  <c r="W28" i="2"/>
  <c r="V28" i="2"/>
  <c r="U28" i="2"/>
  <c r="R28" i="2" s="1"/>
  <c r="Y27" i="2"/>
  <c r="X27" i="2"/>
  <c r="W27" i="2"/>
  <c r="V27" i="2"/>
  <c r="S27" i="2" s="1"/>
  <c r="U27" i="2"/>
  <c r="R27" i="2" s="1"/>
  <c r="Y26" i="2"/>
  <c r="X26" i="2"/>
  <c r="W26" i="2"/>
  <c r="V26" i="2"/>
  <c r="U26" i="2"/>
  <c r="R26" i="2" s="1"/>
  <c r="Y25" i="2"/>
  <c r="X25" i="2"/>
  <c r="W25" i="2"/>
  <c r="V25" i="2"/>
  <c r="U25" i="2"/>
  <c r="R25" i="2" s="1"/>
  <c r="Y23" i="2"/>
  <c r="X23" i="2"/>
  <c r="W23" i="2"/>
  <c r="V23" i="2"/>
  <c r="U23" i="2"/>
  <c r="R23" i="2" s="1"/>
  <c r="Y22" i="2"/>
  <c r="X22" i="2"/>
  <c r="W22" i="2"/>
  <c r="V22" i="2"/>
  <c r="U22" i="2"/>
  <c r="Y21" i="2"/>
  <c r="X21" i="2"/>
  <c r="W21" i="2"/>
  <c r="V21" i="2"/>
  <c r="U21" i="2"/>
  <c r="Y20" i="2"/>
  <c r="X20" i="2"/>
  <c r="W20" i="2"/>
  <c r="V20" i="2"/>
  <c r="U20" i="2"/>
  <c r="Y19" i="2"/>
  <c r="X19" i="2"/>
  <c r="W19" i="2"/>
  <c r="V19" i="2"/>
  <c r="S19" i="2" s="1"/>
  <c r="U19" i="2"/>
  <c r="R19" i="2" s="1"/>
  <c r="Y18" i="2"/>
  <c r="X18" i="2"/>
  <c r="W18" i="2"/>
  <c r="V18" i="2"/>
  <c r="U18" i="2"/>
  <c r="R18" i="2" s="1"/>
  <c r="Y9" i="2"/>
  <c r="X9" i="2"/>
  <c r="W9" i="2"/>
  <c r="V9" i="2"/>
  <c r="U9" i="2"/>
  <c r="R9" i="2" s="1"/>
  <c r="T47" i="2"/>
  <c r="T46" i="2"/>
  <c r="T45" i="2"/>
  <c r="T43" i="2"/>
  <c r="T42" i="2"/>
  <c r="T41" i="2"/>
  <c r="T40" i="2"/>
  <c r="T39" i="2"/>
  <c r="T38" i="2"/>
  <c r="T34" i="2"/>
  <c r="T32" i="2"/>
  <c r="T31" i="2"/>
  <c r="T30" i="2"/>
  <c r="T29" i="2"/>
  <c r="T28" i="2"/>
  <c r="T27" i="2"/>
  <c r="T26" i="2"/>
  <c r="T25" i="2"/>
  <c r="T23" i="2"/>
  <c r="T22" i="2"/>
  <c r="T21" i="2"/>
  <c r="T20" i="2"/>
  <c r="T19" i="2"/>
  <c r="T18" i="2"/>
  <c r="T9" i="2"/>
  <c r="T6" i="2"/>
  <c r="Y6" i="2"/>
  <c r="X6" i="2"/>
  <c r="V6" i="2"/>
  <c r="W6" i="2"/>
  <c r="Z6" i="1"/>
  <c r="T6" i="1" s="1"/>
  <c r="Z7" i="1"/>
  <c r="T7" i="1" s="1"/>
  <c r="Z8" i="1"/>
  <c r="T8" i="1" s="1"/>
  <c r="Z9" i="1"/>
  <c r="T9" i="1" s="1"/>
  <c r="Z10" i="1"/>
  <c r="T10" i="1" s="1"/>
  <c r="Z11" i="1"/>
  <c r="T11" i="1" s="1"/>
  <c r="Z12" i="1"/>
  <c r="T12" i="1" s="1"/>
  <c r="Z13" i="1"/>
  <c r="T13" i="1" s="1"/>
  <c r="Z14" i="1"/>
  <c r="T14" i="1" s="1"/>
  <c r="Z15" i="1"/>
  <c r="T15" i="1" s="1"/>
  <c r="Z16" i="1"/>
  <c r="T16" i="1" s="1"/>
  <c r="Z17" i="1"/>
  <c r="T17" i="1" s="1"/>
  <c r="Z18" i="1"/>
  <c r="T18" i="1" s="1"/>
  <c r="Z19" i="1"/>
  <c r="T19" i="1" s="1"/>
  <c r="Z20" i="1"/>
  <c r="T20" i="1" s="1"/>
  <c r="Z21" i="1"/>
  <c r="T21" i="1" s="1"/>
  <c r="Z22" i="1"/>
  <c r="T22" i="1" s="1"/>
  <c r="Z23" i="1"/>
  <c r="T23" i="1" s="1"/>
  <c r="Z24" i="1"/>
  <c r="T24" i="1" s="1"/>
  <c r="Z25" i="1"/>
  <c r="T25" i="1" s="1"/>
  <c r="Z26" i="1"/>
  <c r="T26" i="1" s="1"/>
  <c r="Z27" i="1"/>
  <c r="T27" i="1" s="1"/>
  <c r="Z28" i="1"/>
  <c r="T28" i="1" s="1"/>
  <c r="Z29" i="1"/>
  <c r="T29" i="1" s="1"/>
  <c r="Z5" i="1"/>
  <c r="T5" i="1" s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5" i="1"/>
  <c r="U6" i="1"/>
  <c r="S6" i="1" s="1"/>
  <c r="V6" i="1"/>
  <c r="W6" i="1"/>
  <c r="X6" i="1"/>
  <c r="U7" i="1"/>
  <c r="V7" i="1"/>
  <c r="W7" i="1"/>
  <c r="X7" i="1"/>
  <c r="U8" i="1"/>
  <c r="S8" i="1" s="1"/>
  <c r="V8" i="1"/>
  <c r="W8" i="1"/>
  <c r="X8" i="1"/>
  <c r="U9" i="1"/>
  <c r="V9" i="1"/>
  <c r="W9" i="1"/>
  <c r="X9" i="1"/>
  <c r="U10" i="1"/>
  <c r="S10" i="1" s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S20" i="1" s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X5" i="1"/>
  <c r="W5" i="1"/>
  <c r="U5" i="1"/>
  <c r="S9" i="3"/>
  <c r="S10" i="3"/>
  <c r="S12" i="3"/>
  <c r="S15" i="3"/>
  <c r="S17" i="3"/>
  <c r="S18" i="3"/>
  <c r="S20" i="3"/>
  <c r="S25" i="3"/>
  <c r="S28" i="3"/>
  <c r="S34" i="3"/>
  <c r="S36" i="3"/>
  <c r="S39" i="3"/>
  <c r="S42" i="3"/>
  <c r="S49" i="3"/>
  <c r="S50" i="3"/>
  <c r="S52" i="3"/>
  <c r="S5" i="3"/>
  <c r="S68" i="3"/>
  <c r="U34" i="1"/>
  <c r="V34" i="1"/>
  <c r="W34" i="1"/>
  <c r="X34" i="1"/>
  <c r="U39" i="1"/>
  <c r="V39" i="1"/>
  <c r="W39" i="1"/>
  <c r="X39" i="1"/>
  <c r="U40" i="1"/>
  <c r="V40" i="1"/>
  <c r="W40" i="1"/>
  <c r="X40" i="1"/>
  <c r="U41" i="1"/>
  <c r="V41" i="1"/>
  <c r="W41" i="1"/>
  <c r="X41" i="1"/>
  <c r="U38" i="1"/>
  <c r="V38" i="1"/>
  <c r="W38" i="1"/>
  <c r="X38" i="1"/>
  <c r="U37" i="1"/>
  <c r="V37" i="1"/>
  <c r="W37" i="1"/>
  <c r="X37" i="1"/>
  <c r="U36" i="1"/>
  <c r="V36" i="1"/>
  <c r="W36" i="1"/>
  <c r="X36" i="1"/>
  <c r="W70" i="4"/>
  <c r="X70" i="4"/>
  <c r="Y70" i="4"/>
  <c r="W71" i="4"/>
  <c r="X71" i="4"/>
  <c r="Y71" i="4"/>
  <c r="W72" i="4"/>
  <c r="X72" i="4"/>
  <c r="Y72" i="4"/>
  <c r="W73" i="4"/>
  <c r="X73" i="4"/>
  <c r="Y73" i="4"/>
  <c r="W74" i="4"/>
  <c r="X74" i="4"/>
  <c r="Y74" i="4"/>
  <c r="W75" i="4"/>
  <c r="X75" i="4"/>
  <c r="Y75" i="4"/>
  <c r="V11" i="2"/>
  <c r="S11" i="2" s="1"/>
  <c r="W11" i="2"/>
  <c r="X11" i="2"/>
  <c r="Y11" i="2"/>
  <c r="V12" i="2"/>
  <c r="S12" i="2" s="1"/>
  <c r="W12" i="2"/>
  <c r="X12" i="2"/>
  <c r="Y12" i="2"/>
  <c r="V13" i="2"/>
  <c r="S13" i="2" s="1"/>
  <c r="W13" i="2"/>
  <c r="X13" i="2"/>
  <c r="Y13" i="2"/>
  <c r="V14" i="2"/>
  <c r="S14" i="2" s="1"/>
  <c r="W14" i="2"/>
  <c r="X14" i="2"/>
  <c r="Y14" i="2"/>
  <c r="V15" i="2"/>
  <c r="S15" i="2" s="1"/>
  <c r="W15" i="2"/>
  <c r="X15" i="2"/>
  <c r="Y15" i="2"/>
  <c r="U35" i="1"/>
  <c r="V35" i="1"/>
  <c r="W35" i="1"/>
  <c r="X35" i="1"/>
  <c r="U33" i="1"/>
  <c r="V33" i="1"/>
  <c r="W33" i="1"/>
  <c r="X33" i="1"/>
  <c r="U32" i="1"/>
  <c r="V32" i="1"/>
  <c r="W32" i="1"/>
  <c r="X32" i="1"/>
  <c r="U31" i="1"/>
  <c r="V31" i="1"/>
  <c r="W31" i="1"/>
  <c r="X31" i="1"/>
  <c r="U30" i="1"/>
  <c r="V30" i="1"/>
  <c r="W30" i="1"/>
  <c r="X30" i="1"/>
  <c r="U61" i="3"/>
  <c r="V61" i="3"/>
  <c r="S61" i="3"/>
  <c r="W61" i="3"/>
  <c r="X61" i="3"/>
  <c r="Y61" i="3"/>
  <c r="U62" i="3"/>
  <c r="V62" i="3"/>
  <c r="S62" i="3"/>
  <c r="W62" i="3"/>
  <c r="X62" i="3"/>
  <c r="Y62" i="3"/>
  <c r="U63" i="3"/>
  <c r="V63" i="3"/>
  <c r="W63" i="3"/>
  <c r="S63" i="3"/>
  <c r="X63" i="3"/>
  <c r="Y63" i="3"/>
  <c r="U64" i="3"/>
  <c r="V64" i="3"/>
  <c r="S64" i="3"/>
  <c r="W64" i="3"/>
  <c r="X64" i="3"/>
  <c r="Y64" i="3"/>
  <c r="U65" i="3"/>
  <c r="V65" i="3"/>
  <c r="S65" i="3"/>
  <c r="W65" i="3"/>
  <c r="X65" i="3"/>
  <c r="Y65" i="3"/>
  <c r="U66" i="3"/>
  <c r="V66" i="3"/>
  <c r="W66" i="3"/>
  <c r="S66" i="3"/>
  <c r="X66" i="3"/>
  <c r="Y66" i="3"/>
  <c r="U67" i="3"/>
  <c r="V67" i="3"/>
  <c r="W67" i="3"/>
  <c r="X67" i="3"/>
  <c r="Y67" i="3"/>
  <c r="S67" i="3"/>
  <c r="Y6" i="4"/>
  <c r="X6" i="4"/>
  <c r="W6" i="4"/>
  <c r="Y10" i="2"/>
  <c r="X10" i="2"/>
  <c r="W10" i="2"/>
  <c r="V10" i="2"/>
  <c r="S10" i="2" s="1"/>
  <c r="R70" i="4"/>
  <c r="U70" i="4"/>
  <c r="R71" i="4"/>
  <c r="U71" i="4"/>
  <c r="R72" i="4"/>
  <c r="U72" i="4"/>
  <c r="R73" i="4"/>
  <c r="U73" i="4"/>
  <c r="R74" i="4"/>
  <c r="U74" i="4"/>
  <c r="R75" i="4"/>
  <c r="U75" i="4"/>
  <c r="T65" i="3"/>
  <c r="T64" i="3"/>
  <c r="T61" i="3"/>
  <c r="R61" i="3"/>
  <c r="R64" i="3"/>
  <c r="R65" i="3"/>
  <c r="U13" i="2"/>
  <c r="R13" i="2" s="1"/>
  <c r="U15" i="2"/>
  <c r="R15" i="2" s="1"/>
  <c r="R62" i="3"/>
  <c r="T62" i="3"/>
  <c r="R63" i="3"/>
  <c r="T63" i="3"/>
  <c r="R66" i="3"/>
  <c r="T66" i="3"/>
  <c r="R67" i="3"/>
  <c r="T67" i="3"/>
  <c r="U12" i="2"/>
  <c r="U11" i="2"/>
  <c r="U14" i="2"/>
  <c r="U10" i="2"/>
  <c r="R10" i="2" s="1"/>
  <c r="S25" i="1" l="1"/>
  <c r="S29" i="1"/>
  <c r="S5" i="1"/>
  <c r="S15" i="1"/>
  <c r="S9" i="1"/>
  <c r="S7" i="1"/>
  <c r="S18" i="1"/>
  <c r="S12" i="1"/>
  <c r="S28" i="1"/>
  <c r="S26" i="1"/>
  <c r="S19" i="1"/>
  <c r="S21" i="1"/>
  <c r="S17" i="1"/>
  <c r="S23" i="1"/>
  <c r="S13" i="1"/>
  <c r="S24" i="1"/>
  <c r="S22" i="1"/>
  <c r="S16" i="1"/>
  <c r="S14" i="1"/>
  <c r="S78" i="4"/>
  <c r="S27" i="1"/>
  <c r="T21" i="3"/>
  <c r="T24" i="3"/>
  <c r="S83" i="4"/>
  <c r="S79" i="4"/>
  <c r="S65" i="4"/>
  <c r="S59" i="4"/>
  <c r="T49" i="3"/>
  <c r="T44" i="3"/>
  <c r="T38" i="3"/>
  <c r="T31" i="3"/>
  <c r="T33" i="3"/>
  <c r="T18" i="3"/>
  <c r="T26" i="3"/>
  <c r="S76" i="4"/>
  <c r="S62" i="4"/>
  <c r="T20" i="3"/>
  <c r="T8" i="3"/>
  <c r="S11" i="1"/>
  <c r="S23" i="4"/>
  <c r="S10" i="4"/>
  <c r="T40" i="3"/>
  <c r="S40" i="2"/>
  <c r="S30" i="2"/>
  <c r="S21" i="2"/>
  <c r="S9" i="4"/>
  <c r="S74" i="4"/>
  <c r="S71" i="4"/>
  <c r="S73" i="4"/>
  <c r="S22" i="2"/>
  <c r="S26" i="2"/>
  <c r="S29" i="2"/>
  <c r="S43" i="2"/>
  <c r="S47" i="2"/>
  <c r="S18" i="2"/>
  <c r="S25" i="2"/>
  <c r="S39" i="2"/>
  <c r="S42" i="2"/>
  <c r="S20" i="2"/>
  <c r="S38" i="2"/>
  <c r="S34" i="2"/>
  <c r="S46" i="2"/>
  <c r="S28" i="2"/>
  <c r="S31" i="2"/>
  <c r="S32" i="2"/>
  <c r="S45" i="2"/>
  <c r="S23" i="2"/>
  <c r="S41" i="2"/>
  <c r="S9" i="2"/>
  <c r="S70" i="4"/>
  <c r="S75" i="4"/>
  <c r="S72" i="4"/>
  <c r="S6" i="2"/>
</calcChain>
</file>

<file path=xl/sharedStrings.xml><?xml version="1.0" encoding="utf-8"?>
<sst xmlns="http://schemas.openxmlformats.org/spreadsheetml/2006/main" count="387" uniqueCount="165">
  <si>
    <t>Wesham Road Runners Ladies Road Race Championship 2023</t>
  </si>
  <si>
    <t>Race</t>
  </si>
  <si>
    <t>Longridge 7 Mile</t>
  </si>
  <si>
    <t>Ribble Valley 10k</t>
  </si>
  <si>
    <t>Garstang 10K</t>
  </si>
  <si>
    <t>St Annes 10 Mile</t>
  </si>
  <si>
    <t>Blackburn Winter Warmer</t>
  </si>
  <si>
    <t>New Longton 10k</t>
  </si>
  <si>
    <t>Blackpool Interclub</t>
  </si>
  <si>
    <t>Three Bridges 10k</t>
  </si>
  <si>
    <t>lytham interclub</t>
  </si>
  <si>
    <t>worden park 10k</t>
  </si>
  <si>
    <t>Freckleton Half Marathon</t>
  </si>
  <si>
    <t>lytham carnival 5k</t>
  </si>
  <si>
    <t>Riverside 10K</t>
  </si>
  <si>
    <t>catforth5k</t>
  </si>
  <si>
    <t>Green Drive 5</t>
  </si>
  <si>
    <t xml:space="preserve">Accrington 10K	</t>
  </si>
  <si>
    <t>Qualified?</t>
  </si>
  <si>
    <t>Scoring Points</t>
  </si>
  <si>
    <t>Races Complete</t>
  </si>
  <si>
    <t>Category</t>
  </si>
  <si>
    <t>Medium</t>
  </si>
  <si>
    <t>Long</t>
  </si>
  <si>
    <t>Short</t>
  </si>
  <si>
    <t>11th December 2022</t>
  </si>
  <si>
    <t>27th December 2022</t>
  </si>
  <si>
    <t>8th January 2023</t>
  </si>
  <si>
    <t>29th January 2023</t>
  </si>
  <si>
    <t>5th February 2023</t>
  </si>
  <si>
    <t>12th March 2023</t>
  </si>
  <si>
    <t>5th April 2023</t>
  </si>
  <si>
    <t>18th June 2023</t>
  </si>
  <si>
    <t>scoring points</t>
  </si>
  <si>
    <t>Sharlan Butcher</t>
  </si>
  <si>
    <t>Dawn Biggs</t>
  </si>
  <si>
    <t>Tracey Fryman</t>
  </si>
  <si>
    <t>Veronica Walker</t>
  </si>
  <si>
    <t>Helen Schofield</t>
  </si>
  <si>
    <t>Tanya Shaw</t>
  </si>
  <si>
    <t>Kay Twist</t>
  </si>
  <si>
    <t>Susan Coulthurst</t>
  </si>
  <si>
    <t>Michelle Tickle</t>
  </si>
  <si>
    <t>Lisa Minns</t>
  </si>
  <si>
    <t>Natalie Middlemas</t>
  </si>
  <si>
    <t>Agness Woods</t>
  </si>
  <si>
    <t>Beverley Wilding</t>
  </si>
  <si>
    <t>Kirsty Holland</t>
  </si>
  <si>
    <t>Jo McCaffery</t>
  </si>
  <si>
    <t>Clare Belfield</t>
  </si>
  <si>
    <t>Karen Cook</t>
  </si>
  <si>
    <t>Liz Sharrocks</t>
  </si>
  <si>
    <t>Sue Rigby</t>
  </si>
  <si>
    <t>Michelle Pitt</t>
  </si>
  <si>
    <t>Debbie Myerscough</t>
  </si>
  <si>
    <t>Tessa Robinson</t>
  </si>
  <si>
    <t>Carmel Sullivan</t>
  </si>
  <si>
    <t xml:space="preserve"> Emma Lund</t>
  </si>
  <si>
    <t>Emma Wright</t>
  </si>
  <si>
    <t>Wesham Road Runners Lady Vets. Road Race Championship 2023</t>
  </si>
  <si>
    <t>Lytham Interclub</t>
  </si>
  <si>
    <t>catforth 5k</t>
  </si>
  <si>
    <t>Races Completed</t>
  </si>
  <si>
    <t>Open</t>
  </si>
  <si>
    <t>LV35</t>
  </si>
  <si>
    <t>LV40</t>
  </si>
  <si>
    <t>Emma Lund</t>
  </si>
  <si>
    <t>LV45</t>
  </si>
  <si>
    <t>LV50</t>
  </si>
  <si>
    <t>LV55</t>
  </si>
  <si>
    <t>Sue Coulthurst</t>
  </si>
  <si>
    <t>LV60</t>
  </si>
  <si>
    <t>Bev Wilding</t>
  </si>
  <si>
    <t>Wesham Road Runners Mens Road Race Championship 2023</t>
  </si>
  <si>
    <t>Worden park 10k</t>
  </si>
  <si>
    <t>Lytham carnival 5k</t>
  </si>
  <si>
    <t>Catforth 5k</t>
  </si>
  <si>
    <t>Total Points</t>
  </si>
  <si>
    <t>Thomas Crabtree</t>
  </si>
  <si>
    <t>Rob Wallace</t>
  </si>
  <si>
    <t>Martin Bates</t>
  </si>
  <si>
    <t>Peter Rooney</t>
  </si>
  <si>
    <t>John Collier</t>
  </si>
  <si>
    <t>Alek Walker</t>
  </si>
  <si>
    <t>james Remnant</t>
  </si>
  <si>
    <t>Martin Allison</t>
  </si>
  <si>
    <t>Alan Hudson</t>
  </si>
  <si>
    <t>Andrew Wilkinson</t>
  </si>
  <si>
    <t>Paul Carter</t>
  </si>
  <si>
    <t>Colin Smy</t>
  </si>
  <si>
    <t>Daniel Hounslea</t>
  </si>
  <si>
    <t>Chris Haines</t>
  </si>
  <si>
    <t>Jonny Allsop</t>
  </si>
  <si>
    <t>Stuart Topping</t>
  </si>
  <si>
    <t>Robert Danson</t>
  </si>
  <si>
    <t>Alisatir Morris</t>
  </si>
  <si>
    <t>Steve Myerscough</t>
  </si>
  <si>
    <t>Mick Edge</t>
  </si>
  <si>
    <t>Rob Danson</t>
  </si>
  <si>
    <t>Adam Wilding</t>
  </si>
  <si>
    <t>David Taylor</t>
  </si>
  <si>
    <t>Daniel Bolton</t>
  </si>
  <si>
    <t>Mark Belfield</t>
  </si>
  <si>
    <t>Lee Nixon</t>
  </si>
  <si>
    <t>Will Parkinson</t>
  </si>
  <si>
    <t>Stuart Grice</t>
  </si>
  <si>
    <t>Carl Groome</t>
  </si>
  <si>
    <t>Liam Thomson</t>
  </si>
  <si>
    <t>Lee Barlow</t>
  </si>
  <si>
    <t>Damien Ings</t>
  </si>
  <si>
    <t>Andy Neville</t>
  </si>
  <si>
    <t>Nigel Shephard</t>
  </si>
  <si>
    <t>Elliot Costello</t>
  </si>
  <si>
    <t>Ian Nichols-Hogg</t>
  </si>
  <si>
    <t>Phil Quibell</t>
  </si>
  <si>
    <t>Liam Swithenbank</t>
  </si>
  <si>
    <t>Stephen Twist</t>
  </si>
  <si>
    <t>Jonathon Lawson</t>
  </si>
  <si>
    <t>Stuart Mulrooney</t>
  </si>
  <si>
    <t>Ryan Azzapardi</t>
  </si>
  <si>
    <t>Dave Young</t>
  </si>
  <si>
    <t>Andrew Moore</t>
  </si>
  <si>
    <t>Finlay McCalman`</t>
  </si>
  <si>
    <t>Troy Watson</t>
  </si>
  <si>
    <t>Russell Mabbett</t>
  </si>
  <si>
    <t>James Birchall</t>
  </si>
  <si>
    <t>Les Cornwall</t>
  </si>
  <si>
    <t>Ian Garrad</t>
  </si>
  <si>
    <t>Worden Park 10k</t>
  </si>
  <si>
    <t>Lytham Carnival 5k</t>
  </si>
  <si>
    <t>Qualified</t>
  </si>
  <si>
    <t>Junior</t>
  </si>
  <si>
    <t>James Remnant</t>
  </si>
  <si>
    <t>William Parkinson</t>
  </si>
  <si>
    <t>Liam Thompson</t>
  </si>
  <si>
    <t>Ian Nichols Hogg</t>
  </si>
  <si>
    <t>MV35</t>
  </si>
  <si>
    <t>MV40</t>
  </si>
  <si>
    <t>Rayn Azzapardi</t>
  </si>
  <si>
    <t>Les Cornwal</t>
  </si>
  <si>
    <t>MV45</t>
  </si>
  <si>
    <t>Damian Ings</t>
  </si>
  <si>
    <t>MV50</t>
  </si>
  <si>
    <t>MV55</t>
  </si>
  <si>
    <t>Finlay McCalman</t>
  </si>
  <si>
    <t>MV60</t>
  </si>
  <si>
    <t>Alistair Morris</t>
  </si>
  <si>
    <t>Nigel Shepherd</t>
  </si>
  <si>
    <t>Ian Garrod</t>
  </si>
  <si>
    <t>MV65</t>
  </si>
  <si>
    <t>MV70+</t>
  </si>
  <si>
    <t>Ian Leach</t>
  </si>
  <si>
    <t>Catherine Nicholls</t>
  </si>
  <si>
    <t>Emma Brook</t>
  </si>
  <si>
    <t>Christine Fare</t>
  </si>
  <si>
    <t>Catherine Nichols</t>
  </si>
  <si>
    <t>MV75</t>
  </si>
  <si>
    <t>V45</t>
  </si>
  <si>
    <t>V50</t>
  </si>
  <si>
    <t>V60</t>
  </si>
  <si>
    <t>V55</t>
  </si>
  <si>
    <t>V35</t>
  </si>
  <si>
    <t>V40</t>
  </si>
  <si>
    <t>Name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</si>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</sst>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8"/>
      <color indexed="18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8"/>
      <color indexed="18"/>
      <name val="Wingdings"/>
      <charset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u/>
      <sz val="11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Arial"/>
      <family val="2"/>
    </font>
    <font>
      <b/>
      <u/>
      <sz val="11"/>
      <color theme="7" tint="-0.249977111117893"/>
      <name val="Arial"/>
      <family val="2"/>
    </font>
    <font>
      <b/>
      <sz val="11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2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45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15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7" fontId="0" fillId="0" borderId="0" xfId="0" applyNumberFormat="1"/>
    <xf numFmtId="46" fontId="0" fillId="0" borderId="0" xfId="0" applyNumberFormat="1"/>
    <xf numFmtId="21" fontId="0" fillId="0" borderId="0" xfId="0" applyNumberFormat="1"/>
    <xf numFmtId="21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" fillId="0" borderId="1" xfId="0" applyFont="1" applyBorder="1" applyAlignment="1">
      <alignment vertical="center" textRotation="92" wrapText="1"/>
    </xf>
    <xf numFmtId="15" fontId="1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2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horizontal="center" wrapText="1"/>
    </xf>
    <xf numFmtId="0" fontId="27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1" wrapText="1"/>
    </xf>
    <xf numFmtId="0" fontId="2" fillId="0" borderId="1" xfId="0" applyNumberFormat="1" applyFont="1" applyBorder="1" applyAlignment="1">
      <alignment vertical="center" textRotation="9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4" sqref="I24"/>
    </sheetView>
  </sheetViews>
  <sheetFormatPr defaultColWidth="9.140625" defaultRowHeight="15" x14ac:dyDescent="0.25"/>
  <cols>
    <col min="1" max="1" width="21.5703125" bestFit="1" customWidth="1"/>
    <col min="2" max="2" width="21.5703125" customWidth="1"/>
    <col min="3" max="3" width="11.85546875" style="32" customWidth="1"/>
    <col min="4" max="4" width="10.42578125" bestFit="1" customWidth="1"/>
    <col min="5" max="5" width="10.140625" bestFit="1" customWidth="1"/>
    <col min="6" max="6" width="10.140625" customWidth="1"/>
    <col min="7" max="8" width="10.140625" bestFit="1" customWidth="1"/>
    <col min="9" max="9" width="10.85546875" customWidth="1"/>
    <col min="10" max="10" width="10.85546875" bestFit="1" customWidth="1"/>
    <col min="11" max="11" width="10.85546875" customWidth="1"/>
    <col min="12" max="12" width="11.140625" customWidth="1"/>
    <col min="13" max="14" width="11.42578125" customWidth="1"/>
    <col min="15" max="16" width="10.5703125" customWidth="1"/>
    <col min="17" max="17" width="11.5703125" customWidth="1"/>
    <col min="18" max="18" width="13.42578125" customWidth="1"/>
    <col min="19" max="19" width="9.140625" customWidth="1"/>
    <col min="20" max="20" width="12" bestFit="1" customWidth="1"/>
    <col min="21" max="24" width="9.140625" customWidth="1"/>
    <col min="25" max="25" width="22.5703125" style="52" customWidth="1"/>
    <col min="26" max="26" width="10.5703125" style="52" customWidth="1"/>
  </cols>
  <sheetData>
    <row r="1" spans="1:26" ht="23.25" x14ac:dyDescent="0.25">
      <c r="A1" s="2"/>
      <c r="B1" s="2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4"/>
      <c r="Q1" s="2"/>
      <c r="R1" s="2"/>
      <c r="S1" s="2"/>
      <c r="T1" s="2"/>
    </row>
    <row r="2" spans="1:26" ht="39" x14ac:dyDescent="0.25">
      <c r="A2" s="53" t="s">
        <v>1</v>
      </c>
      <c r="B2" s="53"/>
      <c r="C2" s="29" t="s">
        <v>2</v>
      </c>
      <c r="D2" s="29" t="s">
        <v>3</v>
      </c>
      <c r="E2" s="29" t="s">
        <v>4</v>
      </c>
      <c r="F2" s="30" t="s">
        <v>5</v>
      </c>
      <c r="G2" s="29" t="s">
        <v>6</v>
      </c>
      <c r="H2" s="29" t="s">
        <v>7</v>
      </c>
      <c r="I2" s="33" t="s">
        <v>8</v>
      </c>
      <c r="J2" s="29" t="s">
        <v>9</v>
      </c>
      <c r="K2" s="29" t="s">
        <v>10</v>
      </c>
      <c r="L2" s="33" t="s">
        <v>11</v>
      </c>
      <c r="M2" s="30" t="s">
        <v>12</v>
      </c>
      <c r="N2" s="30" t="s">
        <v>13</v>
      </c>
      <c r="O2" s="29" t="s">
        <v>14</v>
      </c>
      <c r="P2" s="29" t="s">
        <v>15</v>
      </c>
      <c r="Q2" s="33" t="s">
        <v>16</v>
      </c>
      <c r="R2" s="29" t="s">
        <v>17</v>
      </c>
      <c r="S2" s="33"/>
      <c r="T2" s="88" t="s">
        <v>18</v>
      </c>
      <c r="U2" s="90" t="s">
        <v>19</v>
      </c>
      <c r="V2" s="88"/>
      <c r="W2" s="88"/>
      <c r="X2" s="90"/>
      <c r="Y2" s="88"/>
      <c r="Z2" s="88" t="s">
        <v>20</v>
      </c>
    </row>
    <row r="3" spans="1:26" s="42" customFormat="1" x14ac:dyDescent="0.25">
      <c r="A3" s="54" t="s">
        <v>21</v>
      </c>
      <c r="B3" s="54"/>
      <c r="C3" s="29" t="s">
        <v>22</v>
      </c>
      <c r="D3" s="29" t="s">
        <v>22</v>
      </c>
      <c r="E3" s="29" t="s">
        <v>22</v>
      </c>
      <c r="F3" s="30" t="s">
        <v>23</v>
      </c>
      <c r="G3" s="29" t="s">
        <v>22</v>
      </c>
      <c r="H3" s="29" t="s">
        <v>22</v>
      </c>
      <c r="I3" s="33" t="s">
        <v>24</v>
      </c>
      <c r="J3" s="29" t="s">
        <v>22</v>
      </c>
      <c r="K3" s="29"/>
      <c r="L3" s="33"/>
      <c r="M3" s="30" t="s">
        <v>23</v>
      </c>
      <c r="N3" s="30"/>
      <c r="O3" s="29" t="s">
        <v>22</v>
      </c>
      <c r="P3" s="29"/>
      <c r="Q3" s="33" t="s">
        <v>24</v>
      </c>
      <c r="R3" s="29" t="s">
        <v>22</v>
      </c>
      <c r="S3" s="33"/>
      <c r="T3" s="88"/>
      <c r="U3" s="90"/>
      <c r="V3" s="88"/>
      <c r="W3" s="88"/>
      <c r="X3" s="90"/>
      <c r="Y3" s="88"/>
      <c r="Z3" s="88"/>
    </row>
    <row r="4" spans="1:26" s="13" customFormat="1" ht="38.25" x14ac:dyDescent="0.25">
      <c r="A4" s="94" t="s">
        <v>163</v>
      </c>
      <c r="B4" s="94" t="s">
        <v>164</v>
      </c>
      <c r="C4" s="43" t="s">
        <v>25</v>
      </c>
      <c r="D4" s="57" t="s">
        <v>26</v>
      </c>
      <c r="E4" s="43" t="s">
        <v>27</v>
      </c>
      <c r="F4" s="43" t="s">
        <v>28</v>
      </c>
      <c r="G4" s="43" t="s">
        <v>29</v>
      </c>
      <c r="H4" s="43" t="s">
        <v>30</v>
      </c>
      <c r="I4" s="43" t="s">
        <v>31</v>
      </c>
      <c r="J4" s="43">
        <v>45032</v>
      </c>
      <c r="K4" s="43">
        <v>45057</v>
      </c>
      <c r="L4" s="43">
        <v>45067</v>
      </c>
      <c r="M4" s="43" t="s">
        <v>32</v>
      </c>
      <c r="N4" s="43">
        <v>45116</v>
      </c>
      <c r="O4" s="43">
        <v>45144</v>
      </c>
      <c r="P4" s="43">
        <v>45150</v>
      </c>
      <c r="Q4" s="43">
        <v>45221</v>
      </c>
      <c r="R4" s="43">
        <v>45228</v>
      </c>
      <c r="S4" s="43" t="s">
        <v>33</v>
      </c>
      <c r="T4" s="88"/>
      <c r="U4" s="90"/>
      <c r="V4" s="88">
        <v>2</v>
      </c>
      <c r="W4" s="88">
        <v>3</v>
      </c>
      <c r="X4" s="90">
        <v>4</v>
      </c>
      <c r="Y4" s="88"/>
      <c r="Z4" s="88"/>
    </row>
    <row r="5" spans="1:26" x14ac:dyDescent="0.25">
      <c r="A5" s="38" t="s">
        <v>34</v>
      </c>
      <c r="B5" s="38" t="s">
        <v>157</v>
      </c>
      <c r="C5" s="19"/>
      <c r="D5" s="19">
        <v>1</v>
      </c>
      <c r="E5" s="19">
        <v>3</v>
      </c>
      <c r="F5" s="19">
        <v>2</v>
      </c>
      <c r="G5" s="19">
        <v>1</v>
      </c>
      <c r="H5" s="19"/>
      <c r="I5" s="19">
        <v>10</v>
      </c>
      <c r="J5" s="19"/>
      <c r="K5" s="19">
        <v>9</v>
      </c>
      <c r="L5" s="19">
        <v>1</v>
      </c>
      <c r="M5" s="19"/>
      <c r="N5" s="19">
        <v>1</v>
      </c>
      <c r="O5" s="19"/>
      <c r="P5" s="19"/>
      <c r="Q5" s="21">
        <v>6</v>
      </c>
      <c r="R5" s="22">
        <v>2</v>
      </c>
      <c r="S5" s="39">
        <f t="shared" ref="S5:S29" si="0">SUM(U5:X5)</f>
        <v>5</v>
      </c>
      <c r="T5" s="23" t="str">
        <f>IF(Z5&lt;4,"","Q")</f>
        <v>Q</v>
      </c>
      <c r="U5" s="22">
        <f>SMALL(C5:R5,1)</f>
        <v>1</v>
      </c>
      <c r="V5" s="22">
        <f>IF(COUNT(E5:R5)&lt;2,"0",SMALL(E5:R5,2))</f>
        <v>1</v>
      </c>
      <c r="W5" s="22">
        <f>IF(COUNT(E5:R5)&lt;3,"0",SMALL(E5:R5,3))</f>
        <v>1</v>
      </c>
      <c r="X5" s="22">
        <f>IF(COUNT(E5:R5)&lt;4,"0",SMALL(E5:R5,4))</f>
        <v>2</v>
      </c>
      <c r="Y5" s="71" t="str">
        <f>A5</f>
        <v>Sharlan Butcher</v>
      </c>
      <c r="Z5" s="59">
        <f>COUNT(G5:R5)</f>
        <v>7</v>
      </c>
    </row>
    <row r="6" spans="1:26" x14ac:dyDescent="0.25">
      <c r="A6" s="38" t="s">
        <v>35</v>
      </c>
      <c r="B6" s="38" t="s">
        <v>160</v>
      </c>
      <c r="C6" s="19"/>
      <c r="D6" s="19">
        <v>2</v>
      </c>
      <c r="E6" s="19">
        <v>4</v>
      </c>
      <c r="F6" s="19">
        <v>3</v>
      </c>
      <c r="G6" s="19">
        <v>2</v>
      </c>
      <c r="H6" s="19"/>
      <c r="I6" s="19">
        <v>12</v>
      </c>
      <c r="J6" s="19"/>
      <c r="K6" s="19">
        <v>10</v>
      </c>
      <c r="L6" s="19">
        <v>2</v>
      </c>
      <c r="M6" s="19"/>
      <c r="N6" s="19">
        <v>3</v>
      </c>
      <c r="O6" s="19"/>
      <c r="P6" s="19"/>
      <c r="Q6" s="21">
        <v>7</v>
      </c>
      <c r="R6" s="22">
        <v>3</v>
      </c>
      <c r="S6" s="39">
        <f t="shared" si="0"/>
        <v>10</v>
      </c>
      <c r="T6" s="23" t="str">
        <f t="shared" ref="T6:T29" si="1">IF(Z6&lt;4,"","Q")</f>
        <v>Q</v>
      </c>
      <c r="U6" s="22">
        <f t="shared" ref="U6:U29" si="2">SMALL(C6:R6,1)</f>
        <v>2</v>
      </c>
      <c r="V6" s="22">
        <f t="shared" ref="V6:V29" si="3">IF(COUNT(E6:R6)&lt;2,"0",SMALL(E6:R6,2))</f>
        <v>2</v>
      </c>
      <c r="W6" s="22">
        <f t="shared" ref="W6:W29" si="4">IF(COUNT(E6:R6)&lt;3,"0",SMALL(E6:R6,3))</f>
        <v>3</v>
      </c>
      <c r="X6" s="22">
        <f t="shared" ref="X6:X29" si="5">IF(COUNT(E6:R6)&lt;4,"0",SMALL(E6:R6,4))</f>
        <v>3</v>
      </c>
      <c r="Y6" s="71" t="str">
        <f t="shared" ref="Y6:Y32" si="6">A6</f>
        <v>Dawn Biggs</v>
      </c>
      <c r="Z6" s="59">
        <f t="shared" ref="Z6:Z29" si="7">COUNT(G6:R6)</f>
        <v>7</v>
      </c>
    </row>
    <row r="7" spans="1:26" x14ac:dyDescent="0.25">
      <c r="A7" s="38" t="s">
        <v>36</v>
      </c>
      <c r="B7" s="38" t="s">
        <v>159</v>
      </c>
      <c r="C7" s="19"/>
      <c r="D7" s="19"/>
      <c r="E7" s="19">
        <v>1</v>
      </c>
      <c r="F7" s="19"/>
      <c r="G7" s="19"/>
      <c r="H7" s="19">
        <v>1</v>
      </c>
      <c r="I7" s="19"/>
      <c r="J7" s="19"/>
      <c r="K7" s="19"/>
      <c r="L7" s="19"/>
      <c r="M7" s="19"/>
      <c r="N7" s="19"/>
      <c r="O7" s="19"/>
      <c r="P7" s="19"/>
      <c r="Q7" s="21"/>
      <c r="R7" s="22"/>
      <c r="S7" s="39">
        <f t="shared" si="0"/>
        <v>2</v>
      </c>
      <c r="T7" s="23" t="str">
        <f t="shared" si="1"/>
        <v/>
      </c>
      <c r="U7" s="22">
        <f t="shared" si="2"/>
        <v>1</v>
      </c>
      <c r="V7" s="22">
        <f t="shared" si="3"/>
        <v>1</v>
      </c>
      <c r="W7" s="22" t="str">
        <f t="shared" si="4"/>
        <v>0</v>
      </c>
      <c r="X7" s="22" t="str">
        <f t="shared" si="5"/>
        <v>0</v>
      </c>
      <c r="Y7" s="71" t="str">
        <f t="shared" si="6"/>
        <v>Tracey Fryman</v>
      </c>
      <c r="Z7" s="59">
        <f t="shared" si="7"/>
        <v>1</v>
      </c>
    </row>
    <row r="8" spans="1:26" ht="15.6" customHeight="1" x14ac:dyDescent="0.25">
      <c r="A8" s="38" t="s">
        <v>37</v>
      </c>
      <c r="B8" s="38" t="s">
        <v>161</v>
      </c>
      <c r="C8" s="19"/>
      <c r="D8" s="19"/>
      <c r="E8" s="19">
        <v>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1"/>
      <c r="R8" s="22"/>
      <c r="S8" s="39">
        <f t="shared" si="0"/>
        <v>2</v>
      </c>
      <c r="T8" s="23" t="str">
        <f t="shared" si="1"/>
        <v/>
      </c>
      <c r="U8" s="22">
        <f t="shared" si="2"/>
        <v>2</v>
      </c>
      <c r="V8" s="22" t="str">
        <f t="shared" si="3"/>
        <v>0</v>
      </c>
      <c r="W8" s="22" t="str">
        <f t="shared" si="4"/>
        <v>0</v>
      </c>
      <c r="X8" s="22" t="str">
        <f t="shared" si="5"/>
        <v>0</v>
      </c>
      <c r="Y8" s="71" t="str">
        <f t="shared" si="6"/>
        <v>Veronica Walker</v>
      </c>
      <c r="Z8" s="59">
        <f t="shared" si="7"/>
        <v>0</v>
      </c>
    </row>
    <row r="9" spans="1:26" x14ac:dyDescent="0.25">
      <c r="A9" s="38" t="s">
        <v>38</v>
      </c>
      <c r="B9" s="38" t="s">
        <v>157</v>
      </c>
      <c r="C9" s="19"/>
      <c r="D9" s="19"/>
      <c r="E9" s="19"/>
      <c r="F9" s="19">
        <v>1</v>
      </c>
      <c r="G9" s="19"/>
      <c r="H9" s="19"/>
      <c r="I9" s="19"/>
      <c r="J9" s="19"/>
      <c r="K9" s="19"/>
      <c r="L9" s="19"/>
      <c r="M9" s="19"/>
      <c r="N9" s="19"/>
      <c r="O9" s="19"/>
      <c r="P9" s="19">
        <v>2</v>
      </c>
      <c r="Q9" s="21">
        <v>1</v>
      </c>
      <c r="R9" s="22"/>
      <c r="S9" s="39">
        <f t="shared" si="0"/>
        <v>4</v>
      </c>
      <c r="T9" s="23" t="str">
        <f t="shared" si="1"/>
        <v/>
      </c>
      <c r="U9" s="22">
        <f t="shared" si="2"/>
        <v>1</v>
      </c>
      <c r="V9" s="22">
        <f t="shared" si="3"/>
        <v>1</v>
      </c>
      <c r="W9" s="22">
        <f t="shared" si="4"/>
        <v>2</v>
      </c>
      <c r="X9" s="22" t="str">
        <f t="shared" si="5"/>
        <v>0</v>
      </c>
      <c r="Y9" s="71" t="str">
        <f t="shared" si="6"/>
        <v>Helen Schofield</v>
      </c>
      <c r="Z9" s="59">
        <f t="shared" si="7"/>
        <v>2</v>
      </c>
    </row>
    <row r="10" spans="1:26" x14ac:dyDescent="0.25">
      <c r="A10" s="38" t="s">
        <v>39</v>
      </c>
      <c r="B10" s="38" t="s">
        <v>157</v>
      </c>
      <c r="C10" s="19"/>
      <c r="D10" s="19"/>
      <c r="E10" s="19"/>
      <c r="F10" s="19"/>
      <c r="G10" s="19">
        <v>3</v>
      </c>
      <c r="H10" s="19"/>
      <c r="I10" s="19">
        <v>11</v>
      </c>
      <c r="J10" s="19"/>
      <c r="K10" s="19">
        <v>7</v>
      </c>
      <c r="L10" s="19"/>
      <c r="M10" s="19"/>
      <c r="N10" s="19"/>
      <c r="O10" s="19"/>
      <c r="P10" s="19"/>
      <c r="Q10" s="21"/>
      <c r="R10" s="22"/>
      <c r="S10" s="39">
        <f t="shared" si="0"/>
        <v>21</v>
      </c>
      <c r="T10" s="23" t="str">
        <f t="shared" si="1"/>
        <v/>
      </c>
      <c r="U10" s="22">
        <f t="shared" si="2"/>
        <v>3</v>
      </c>
      <c r="V10" s="22">
        <f t="shared" si="3"/>
        <v>7</v>
      </c>
      <c r="W10" s="22">
        <f t="shared" si="4"/>
        <v>11</v>
      </c>
      <c r="X10" s="22" t="str">
        <f t="shared" si="5"/>
        <v>0</v>
      </c>
      <c r="Y10" s="71" t="str">
        <f t="shared" si="6"/>
        <v>Tanya Shaw</v>
      </c>
      <c r="Z10" s="59">
        <f t="shared" si="7"/>
        <v>3</v>
      </c>
    </row>
    <row r="11" spans="1:26" x14ac:dyDescent="0.25">
      <c r="A11" s="38" t="s">
        <v>40</v>
      </c>
      <c r="B11" s="38" t="s">
        <v>158</v>
      </c>
      <c r="C11" s="19"/>
      <c r="D11" s="19"/>
      <c r="E11" s="19"/>
      <c r="F11" s="19"/>
      <c r="G11" s="19"/>
      <c r="H11" s="19"/>
      <c r="I11" s="19">
        <v>1</v>
      </c>
      <c r="J11" s="19"/>
      <c r="K11" s="19">
        <v>3</v>
      </c>
      <c r="L11" s="19"/>
      <c r="M11" s="19">
        <v>2</v>
      </c>
      <c r="N11" s="19"/>
      <c r="O11" s="19"/>
      <c r="P11" s="19">
        <v>1</v>
      </c>
      <c r="Q11" s="21">
        <v>2</v>
      </c>
      <c r="R11" s="22"/>
      <c r="S11" s="39">
        <f t="shared" si="0"/>
        <v>6</v>
      </c>
      <c r="T11" s="23" t="str">
        <f t="shared" si="1"/>
        <v>Q</v>
      </c>
      <c r="U11" s="22">
        <f t="shared" si="2"/>
        <v>1</v>
      </c>
      <c r="V11" s="22">
        <f t="shared" si="3"/>
        <v>1</v>
      </c>
      <c r="W11" s="22">
        <f t="shared" si="4"/>
        <v>2</v>
      </c>
      <c r="X11" s="22">
        <f t="shared" si="5"/>
        <v>2</v>
      </c>
      <c r="Y11" s="71" t="str">
        <f t="shared" si="6"/>
        <v>Kay Twist</v>
      </c>
      <c r="Z11" s="59">
        <f t="shared" si="7"/>
        <v>5</v>
      </c>
    </row>
    <row r="12" spans="1:26" x14ac:dyDescent="0.25">
      <c r="A12" s="38" t="s">
        <v>41</v>
      </c>
      <c r="B12" s="38" t="s">
        <v>160</v>
      </c>
      <c r="C12" s="19"/>
      <c r="D12" s="19"/>
      <c r="E12" s="19"/>
      <c r="F12" s="19"/>
      <c r="G12" s="19"/>
      <c r="H12" s="19"/>
      <c r="I12" s="19">
        <v>2</v>
      </c>
      <c r="J12" s="19"/>
      <c r="K12" s="19">
        <v>4</v>
      </c>
      <c r="L12" s="19"/>
      <c r="M12" s="19"/>
      <c r="N12" s="19"/>
      <c r="O12" s="19"/>
      <c r="P12" s="19"/>
      <c r="Q12" s="21"/>
      <c r="R12" s="22"/>
      <c r="S12" s="39">
        <f t="shared" si="0"/>
        <v>6</v>
      </c>
      <c r="T12" s="23" t="str">
        <f t="shared" si="1"/>
        <v/>
      </c>
      <c r="U12" s="22">
        <f t="shared" si="2"/>
        <v>2</v>
      </c>
      <c r="V12" s="22">
        <f t="shared" si="3"/>
        <v>4</v>
      </c>
      <c r="W12" s="22" t="str">
        <f t="shared" si="4"/>
        <v>0</v>
      </c>
      <c r="X12" s="22" t="str">
        <f t="shared" si="5"/>
        <v>0</v>
      </c>
      <c r="Y12" s="71" t="str">
        <f t="shared" si="6"/>
        <v>Susan Coulthurst</v>
      </c>
      <c r="Z12" s="59">
        <f t="shared" si="7"/>
        <v>2</v>
      </c>
    </row>
    <row r="13" spans="1:26" x14ac:dyDescent="0.25">
      <c r="A13" s="38" t="s">
        <v>42</v>
      </c>
      <c r="B13" s="38" t="s">
        <v>157</v>
      </c>
      <c r="C13" s="19"/>
      <c r="D13" s="19"/>
      <c r="E13" s="19"/>
      <c r="F13" s="19"/>
      <c r="G13" s="19"/>
      <c r="H13" s="19"/>
      <c r="I13" s="19">
        <v>3</v>
      </c>
      <c r="J13" s="19"/>
      <c r="K13" s="19"/>
      <c r="L13" s="19"/>
      <c r="M13" s="19"/>
      <c r="N13" s="19"/>
      <c r="O13" s="19"/>
      <c r="P13" s="19"/>
      <c r="Q13" s="21"/>
      <c r="R13" s="22"/>
      <c r="S13" s="39">
        <f t="shared" si="0"/>
        <v>3</v>
      </c>
      <c r="T13" s="23" t="str">
        <f t="shared" si="1"/>
        <v/>
      </c>
      <c r="U13" s="22">
        <f t="shared" si="2"/>
        <v>3</v>
      </c>
      <c r="V13" s="22" t="str">
        <f t="shared" si="3"/>
        <v>0</v>
      </c>
      <c r="W13" s="22" t="str">
        <f t="shared" si="4"/>
        <v>0</v>
      </c>
      <c r="X13" s="22" t="str">
        <f t="shared" si="5"/>
        <v>0</v>
      </c>
      <c r="Y13" s="71" t="str">
        <f t="shared" si="6"/>
        <v>Michelle Tickle</v>
      </c>
      <c r="Z13" s="59">
        <f t="shared" si="7"/>
        <v>1</v>
      </c>
    </row>
    <row r="14" spans="1:26" x14ac:dyDescent="0.25">
      <c r="A14" s="38" t="s">
        <v>43</v>
      </c>
      <c r="B14" s="38" t="s">
        <v>160</v>
      </c>
      <c r="C14" s="19"/>
      <c r="D14" s="19"/>
      <c r="E14" s="19"/>
      <c r="F14" s="19"/>
      <c r="G14" s="19"/>
      <c r="H14" s="19"/>
      <c r="I14" s="19">
        <v>4</v>
      </c>
      <c r="J14" s="19"/>
      <c r="K14" s="19">
        <v>5</v>
      </c>
      <c r="L14" s="19"/>
      <c r="M14" s="19"/>
      <c r="N14" s="19"/>
      <c r="O14" s="19"/>
      <c r="P14" s="19"/>
      <c r="Q14" s="21">
        <v>3</v>
      </c>
      <c r="R14" s="22"/>
      <c r="S14" s="39">
        <f t="shared" si="0"/>
        <v>12</v>
      </c>
      <c r="T14" s="23" t="str">
        <f t="shared" si="1"/>
        <v/>
      </c>
      <c r="U14" s="22">
        <f t="shared" si="2"/>
        <v>3</v>
      </c>
      <c r="V14" s="22">
        <f t="shared" si="3"/>
        <v>4</v>
      </c>
      <c r="W14" s="22">
        <f t="shared" si="4"/>
        <v>5</v>
      </c>
      <c r="X14" s="22" t="str">
        <f t="shared" si="5"/>
        <v>0</v>
      </c>
      <c r="Y14" s="71" t="str">
        <f t="shared" si="6"/>
        <v>Lisa Minns</v>
      </c>
      <c r="Z14" s="59">
        <f t="shared" si="7"/>
        <v>3</v>
      </c>
    </row>
    <row r="15" spans="1:26" x14ac:dyDescent="0.25">
      <c r="A15" s="38" t="s">
        <v>44</v>
      </c>
      <c r="B15" s="38" t="s">
        <v>162</v>
      </c>
      <c r="C15" s="19"/>
      <c r="D15" s="19"/>
      <c r="E15" s="19"/>
      <c r="F15" s="19"/>
      <c r="G15" s="19"/>
      <c r="H15" s="19"/>
      <c r="I15" s="19">
        <v>5</v>
      </c>
      <c r="J15" s="19"/>
      <c r="K15" s="19"/>
      <c r="L15" s="19"/>
      <c r="M15" s="19"/>
      <c r="N15" s="19"/>
      <c r="O15" s="19"/>
      <c r="P15" s="19"/>
      <c r="Q15" s="21"/>
      <c r="R15" s="22"/>
      <c r="S15" s="39">
        <f t="shared" si="0"/>
        <v>5</v>
      </c>
      <c r="T15" s="23" t="str">
        <f t="shared" si="1"/>
        <v/>
      </c>
      <c r="U15" s="22">
        <f t="shared" si="2"/>
        <v>5</v>
      </c>
      <c r="V15" s="22" t="str">
        <f t="shared" si="3"/>
        <v>0</v>
      </c>
      <c r="W15" s="22" t="str">
        <f t="shared" si="4"/>
        <v>0</v>
      </c>
      <c r="X15" s="22" t="str">
        <f t="shared" si="5"/>
        <v>0</v>
      </c>
      <c r="Y15" s="71" t="str">
        <f t="shared" si="6"/>
        <v>Natalie Middlemas</v>
      </c>
      <c r="Z15" s="59">
        <f t="shared" si="7"/>
        <v>1</v>
      </c>
    </row>
    <row r="16" spans="1:26" x14ac:dyDescent="0.25">
      <c r="A16" s="38" t="s">
        <v>45</v>
      </c>
      <c r="B16" s="38" t="s">
        <v>160</v>
      </c>
      <c r="C16" s="19"/>
      <c r="D16" s="19"/>
      <c r="E16" s="19"/>
      <c r="F16" s="19"/>
      <c r="G16" s="19"/>
      <c r="H16" s="19"/>
      <c r="I16" s="19">
        <v>6</v>
      </c>
      <c r="J16" s="19"/>
      <c r="K16" s="19"/>
      <c r="L16" s="19"/>
      <c r="M16" s="19"/>
      <c r="N16" s="19"/>
      <c r="O16" s="19"/>
      <c r="P16" s="19"/>
      <c r="Q16" s="21">
        <v>4</v>
      </c>
      <c r="R16" s="22"/>
      <c r="S16" s="39">
        <f t="shared" si="0"/>
        <v>10</v>
      </c>
      <c r="T16" s="23" t="str">
        <f t="shared" si="1"/>
        <v/>
      </c>
      <c r="U16" s="22">
        <f t="shared" si="2"/>
        <v>4</v>
      </c>
      <c r="V16" s="22">
        <f t="shared" si="3"/>
        <v>6</v>
      </c>
      <c r="W16" s="22" t="str">
        <f t="shared" si="4"/>
        <v>0</v>
      </c>
      <c r="X16" s="22" t="str">
        <f t="shared" si="5"/>
        <v>0</v>
      </c>
      <c r="Y16" s="71" t="str">
        <f t="shared" si="6"/>
        <v>Agness Woods</v>
      </c>
      <c r="Z16" s="59">
        <f t="shared" si="7"/>
        <v>2</v>
      </c>
    </row>
    <row r="17" spans="1:26" x14ac:dyDescent="0.25">
      <c r="A17" s="38" t="s">
        <v>46</v>
      </c>
      <c r="B17" s="38" t="s">
        <v>159</v>
      </c>
      <c r="C17" s="19"/>
      <c r="D17" s="19"/>
      <c r="E17" s="19"/>
      <c r="F17" s="19"/>
      <c r="G17" s="19"/>
      <c r="H17" s="19"/>
      <c r="I17" s="19">
        <v>7</v>
      </c>
      <c r="J17" s="19"/>
      <c r="K17" s="19">
        <v>6</v>
      </c>
      <c r="L17" s="19"/>
      <c r="M17" s="19"/>
      <c r="N17" s="19"/>
      <c r="O17" s="19"/>
      <c r="P17" s="19"/>
      <c r="Q17" s="21"/>
      <c r="R17" s="22"/>
      <c r="S17" s="39">
        <f t="shared" si="0"/>
        <v>13</v>
      </c>
      <c r="T17" s="23" t="str">
        <f t="shared" si="1"/>
        <v/>
      </c>
      <c r="U17" s="22">
        <f t="shared" si="2"/>
        <v>6</v>
      </c>
      <c r="V17" s="22">
        <f t="shared" si="3"/>
        <v>7</v>
      </c>
      <c r="W17" s="22" t="str">
        <f t="shared" si="4"/>
        <v>0</v>
      </c>
      <c r="X17" s="22" t="str">
        <f t="shared" si="5"/>
        <v>0</v>
      </c>
      <c r="Y17" s="71" t="str">
        <f t="shared" si="6"/>
        <v>Beverley Wilding</v>
      </c>
      <c r="Z17" s="59">
        <f t="shared" si="7"/>
        <v>2</v>
      </c>
    </row>
    <row r="18" spans="1:26" x14ac:dyDescent="0.25">
      <c r="A18" s="38" t="s">
        <v>47</v>
      </c>
      <c r="B18" s="38" t="s">
        <v>63</v>
      </c>
      <c r="C18" s="19"/>
      <c r="D18" s="19"/>
      <c r="E18" s="19"/>
      <c r="F18" s="19"/>
      <c r="G18" s="19"/>
      <c r="H18" s="19"/>
      <c r="I18" s="19">
        <v>8</v>
      </c>
      <c r="J18" s="19"/>
      <c r="K18" s="19"/>
      <c r="L18" s="19"/>
      <c r="M18" s="19"/>
      <c r="N18" s="19"/>
      <c r="O18" s="19"/>
      <c r="P18" s="19"/>
      <c r="Q18" s="21"/>
      <c r="R18" s="22"/>
      <c r="S18" s="39">
        <f t="shared" si="0"/>
        <v>8</v>
      </c>
      <c r="T18" s="23" t="str">
        <f t="shared" si="1"/>
        <v/>
      </c>
      <c r="U18" s="22">
        <f t="shared" si="2"/>
        <v>8</v>
      </c>
      <c r="V18" s="22" t="str">
        <f t="shared" si="3"/>
        <v>0</v>
      </c>
      <c r="W18" s="22" t="str">
        <f t="shared" si="4"/>
        <v>0</v>
      </c>
      <c r="X18" s="22" t="str">
        <f t="shared" si="5"/>
        <v>0</v>
      </c>
      <c r="Y18" s="71" t="str">
        <f t="shared" si="6"/>
        <v>Kirsty Holland</v>
      </c>
      <c r="Z18" s="59">
        <f t="shared" si="7"/>
        <v>1</v>
      </c>
    </row>
    <row r="19" spans="1:26" x14ac:dyDescent="0.25">
      <c r="A19" s="38" t="s">
        <v>48</v>
      </c>
      <c r="B19" s="38" t="s">
        <v>157</v>
      </c>
      <c r="C19" s="19"/>
      <c r="D19" s="19"/>
      <c r="E19" s="19"/>
      <c r="F19" s="19"/>
      <c r="G19" s="19"/>
      <c r="H19" s="19"/>
      <c r="I19" s="19">
        <v>9</v>
      </c>
      <c r="J19" s="19"/>
      <c r="K19" s="19">
        <v>8</v>
      </c>
      <c r="L19" s="19"/>
      <c r="M19" s="19"/>
      <c r="N19" s="19"/>
      <c r="O19" s="19"/>
      <c r="P19" s="19"/>
      <c r="Q19" s="21"/>
      <c r="R19" s="22"/>
      <c r="S19" s="39">
        <f t="shared" si="0"/>
        <v>17</v>
      </c>
      <c r="T19" s="23" t="str">
        <f t="shared" si="1"/>
        <v/>
      </c>
      <c r="U19" s="22">
        <f t="shared" si="2"/>
        <v>8</v>
      </c>
      <c r="V19" s="22">
        <f t="shared" si="3"/>
        <v>9</v>
      </c>
      <c r="W19" s="22" t="str">
        <f t="shared" si="4"/>
        <v>0</v>
      </c>
      <c r="X19" s="22" t="str">
        <f t="shared" si="5"/>
        <v>0</v>
      </c>
      <c r="Y19" s="71" t="str">
        <f t="shared" si="6"/>
        <v>Jo McCaffery</v>
      </c>
      <c r="Z19" s="59">
        <f t="shared" si="7"/>
        <v>2</v>
      </c>
    </row>
    <row r="20" spans="1:26" x14ac:dyDescent="0.25">
      <c r="A20" s="38" t="s">
        <v>49</v>
      </c>
      <c r="B20" s="38" t="s">
        <v>162</v>
      </c>
      <c r="C20" s="19"/>
      <c r="D20" s="19"/>
      <c r="E20" s="19"/>
      <c r="F20" s="19"/>
      <c r="G20" s="19"/>
      <c r="H20" s="19"/>
      <c r="I20" s="19">
        <v>13</v>
      </c>
      <c r="J20" s="19"/>
      <c r="K20" s="19"/>
      <c r="L20" s="19"/>
      <c r="M20" s="19"/>
      <c r="N20" s="19"/>
      <c r="O20" s="19"/>
      <c r="P20" s="19"/>
      <c r="Q20" s="21"/>
      <c r="R20" s="22"/>
      <c r="S20" s="39">
        <f t="shared" si="0"/>
        <v>13</v>
      </c>
      <c r="T20" s="23" t="str">
        <f t="shared" si="1"/>
        <v/>
      </c>
      <c r="U20" s="22">
        <f t="shared" si="2"/>
        <v>13</v>
      </c>
      <c r="V20" s="22" t="str">
        <f t="shared" si="3"/>
        <v>0</v>
      </c>
      <c r="W20" s="22" t="str">
        <f t="shared" si="4"/>
        <v>0</v>
      </c>
      <c r="X20" s="22" t="str">
        <f t="shared" si="5"/>
        <v>0</v>
      </c>
      <c r="Y20" s="71" t="str">
        <f t="shared" si="6"/>
        <v>Clare Belfield</v>
      </c>
      <c r="Z20" s="59">
        <f t="shared" si="7"/>
        <v>1</v>
      </c>
    </row>
    <row r="21" spans="1:26" x14ac:dyDescent="0.25">
      <c r="A21" s="38" t="s">
        <v>50</v>
      </c>
      <c r="B21" s="38" t="s">
        <v>160</v>
      </c>
      <c r="C21" s="19"/>
      <c r="D21" s="19"/>
      <c r="E21" s="19"/>
      <c r="F21" s="19"/>
      <c r="G21" s="19"/>
      <c r="H21" s="19"/>
      <c r="I21" s="19">
        <v>14</v>
      </c>
      <c r="J21" s="19"/>
      <c r="K21" s="19"/>
      <c r="L21" s="19"/>
      <c r="M21" s="19"/>
      <c r="N21" s="19"/>
      <c r="O21" s="19"/>
      <c r="P21" s="19"/>
      <c r="Q21" s="21"/>
      <c r="R21" s="22"/>
      <c r="S21" s="39">
        <f t="shared" si="0"/>
        <v>14</v>
      </c>
      <c r="T21" s="23" t="str">
        <f t="shared" si="1"/>
        <v/>
      </c>
      <c r="U21" s="22">
        <f t="shared" si="2"/>
        <v>14</v>
      </c>
      <c r="V21" s="22" t="str">
        <f t="shared" si="3"/>
        <v>0</v>
      </c>
      <c r="W21" s="22" t="str">
        <f t="shared" si="4"/>
        <v>0</v>
      </c>
      <c r="X21" s="22" t="str">
        <f t="shared" si="5"/>
        <v>0</v>
      </c>
      <c r="Y21" s="71" t="str">
        <f t="shared" si="6"/>
        <v>Karen Cook</v>
      </c>
      <c r="Z21" s="59">
        <f t="shared" si="7"/>
        <v>1</v>
      </c>
    </row>
    <row r="22" spans="1:26" x14ac:dyDescent="0.25">
      <c r="A22" s="38" t="s">
        <v>51</v>
      </c>
      <c r="B22" s="38" t="s">
        <v>160</v>
      </c>
      <c r="C22" s="19"/>
      <c r="D22" s="19"/>
      <c r="E22" s="19"/>
      <c r="F22" s="19"/>
      <c r="G22" s="19"/>
      <c r="H22" s="19"/>
      <c r="I22" s="19">
        <v>15</v>
      </c>
      <c r="J22" s="19"/>
      <c r="K22" s="19">
        <v>11</v>
      </c>
      <c r="L22" s="19"/>
      <c r="M22" s="19">
        <v>4</v>
      </c>
      <c r="N22" s="19"/>
      <c r="O22" s="19"/>
      <c r="P22" s="19"/>
      <c r="Q22" s="21"/>
      <c r="R22" s="22"/>
      <c r="S22" s="39">
        <f t="shared" si="0"/>
        <v>30</v>
      </c>
      <c r="T22" s="23" t="str">
        <f t="shared" si="1"/>
        <v/>
      </c>
      <c r="U22" s="22">
        <f t="shared" si="2"/>
        <v>4</v>
      </c>
      <c r="V22" s="22">
        <f t="shared" si="3"/>
        <v>11</v>
      </c>
      <c r="W22" s="22">
        <f t="shared" si="4"/>
        <v>15</v>
      </c>
      <c r="X22" s="22" t="str">
        <f t="shared" si="5"/>
        <v>0</v>
      </c>
      <c r="Y22" s="71" t="str">
        <f t="shared" si="6"/>
        <v>Liz Sharrocks</v>
      </c>
      <c r="Z22" s="59">
        <f t="shared" si="7"/>
        <v>3</v>
      </c>
    </row>
    <row r="23" spans="1:26" x14ac:dyDescent="0.25">
      <c r="A23" s="38" t="s">
        <v>52</v>
      </c>
      <c r="B23" s="38" t="s">
        <v>157</v>
      </c>
      <c r="C23" s="19"/>
      <c r="D23" s="19"/>
      <c r="E23" s="19"/>
      <c r="F23" s="19"/>
      <c r="G23" s="19"/>
      <c r="H23" s="19"/>
      <c r="I23" s="19">
        <v>16</v>
      </c>
      <c r="J23" s="19"/>
      <c r="K23" s="19">
        <v>12</v>
      </c>
      <c r="L23" s="19"/>
      <c r="M23" s="19"/>
      <c r="N23" s="19"/>
      <c r="O23" s="19"/>
      <c r="P23" s="19"/>
      <c r="Q23" s="21"/>
      <c r="R23" s="22"/>
      <c r="S23" s="39">
        <f t="shared" si="0"/>
        <v>28</v>
      </c>
      <c r="T23" s="23" t="str">
        <f t="shared" si="1"/>
        <v/>
      </c>
      <c r="U23" s="22">
        <f t="shared" si="2"/>
        <v>12</v>
      </c>
      <c r="V23" s="22">
        <f t="shared" si="3"/>
        <v>16</v>
      </c>
      <c r="W23" s="22" t="str">
        <f t="shared" si="4"/>
        <v>0</v>
      </c>
      <c r="X23" s="22" t="str">
        <f t="shared" si="5"/>
        <v>0</v>
      </c>
      <c r="Y23" s="71" t="str">
        <f t="shared" si="6"/>
        <v>Sue Rigby</v>
      </c>
      <c r="Z23" s="59">
        <f t="shared" si="7"/>
        <v>2</v>
      </c>
    </row>
    <row r="24" spans="1:26" x14ac:dyDescent="0.25">
      <c r="A24" s="38" t="s">
        <v>53</v>
      </c>
      <c r="B24" s="38" t="s">
        <v>162</v>
      </c>
      <c r="C24" s="19"/>
      <c r="D24" s="19"/>
      <c r="E24" s="19"/>
      <c r="F24" s="19"/>
      <c r="G24" s="19"/>
      <c r="H24" s="19"/>
      <c r="I24" s="19">
        <v>17</v>
      </c>
      <c r="J24" s="19"/>
      <c r="K24" s="19"/>
      <c r="L24" s="19"/>
      <c r="M24" s="19"/>
      <c r="N24" s="19"/>
      <c r="O24" s="19"/>
      <c r="P24" s="19"/>
      <c r="Q24" s="21"/>
      <c r="R24" s="22"/>
      <c r="S24" s="39">
        <f t="shared" si="0"/>
        <v>17</v>
      </c>
      <c r="T24" s="23" t="str">
        <f t="shared" si="1"/>
        <v/>
      </c>
      <c r="U24" s="22">
        <f t="shared" si="2"/>
        <v>17</v>
      </c>
      <c r="V24" s="22" t="str">
        <f t="shared" si="3"/>
        <v>0</v>
      </c>
      <c r="W24" s="22" t="str">
        <f t="shared" si="4"/>
        <v>0</v>
      </c>
      <c r="X24" s="22" t="str">
        <f t="shared" si="5"/>
        <v>0</v>
      </c>
      <c r="Y24" s="71" t="str">
        <f t="shared" si="6"/>
        <v>Michelle Pitt</v>
      </c>
      <c r="Z24" s="59">
        <f t="shared" si="7"/>
        <v>1</v>
      </c>
    </row>
    <row r="25" spans="1:26" x14ac:dyDescent="0.25">
      <c r="A25" s="38" t="s">
        <v>54</v>
      </c>
      <c r="B25" s="38" t="s">
        <v>160</v>
      </c>
      <c r="C25" s="19"/>
      <c r="D25" s="19"/>
      <c r="E25" s="19"/>
      <c r="F25" s="19"/>
      <c r="G25" s="19"/>
      <c r="H25" s="19"/>
      <c r="I25" s="19">
        <v>18</v>
      </c>
      <c r="J25" s="19"/>
      <c r="K25" s="19"/>
      <c r="L25" s="19"/>
      <c r="M25" s="19"/>
      <c r="N25" s="19"/>
      <c r="O25" s="19"/>
      <c r="P25" s="19"/>
      <c r="Q25" s="21"/>
      <c r="R25" s="22"/>
      <c r="S25" s="39">
        <f t="shared" si="0"/>
        <v>18</v>
      </c>
      <c r="T25" s="23" t="str">
        <f t="shared" si="1"/>
        <v/>
      </c>
      <c r="U25" s="22">
        <f t="shared" si="2"/>
        <v>18</v>
      </c>
      <c r="V25" s="22" t="str">
        <f t="shared" si="3"/>
        <v>0</v>
      </c>
      <c r="W25" s="22" t="str">
        <f t="shared" si="4"/>
        <v>0</v>
      </c>
      <c r="X25" s="22" t="str">
        <f t="shared" si="5"/>
        <v>0</v>
      </c>
      <c r="Y25" s="71" t="str">
        <f t="shared" si="6"/>
        <v>Debbie Myerscough</v>
      </c>
      <c r="Z25" s="59">
        <f t="shared" si="7"/>
        <v>1</v>
      </c>
    </row>
    <row r="26" spans="1:26" x14ac:dyDescent="0.25">
      <c r="A26" s="38" t="s">
        <v>55</v>
      </c>
      <c r="B26" s="38" t="s">
        <v>160</v>
      </c>
      <c r="C26" s="19"/>
      <c r="D26" s="19"/>
      <c r="E26" s="19"/>
      <c r="F26" s="19"/>
      <c r="G26" s="19"/>
      <c r="H26" s="19"/>
      <c r="I26" s="19"/>
      <c r="J26" s="19"/>
      <c r="K26" s="19">
        <v>1</v>
      </c>
      <c r="L26" s="19"/>
      <c r="M26" s="19">
        <v>1</v>
      </c>
      <c r="N26" s="19"/>
      <c r="O26" s="19"/>
      <c r="P26" s="19"/>
      <c r="Q26" s="21"/>
      <c r="R26" s="22"/>
      <c r="S26" s="39">
        <f t="shared" si="0"/>
        <v>2</v>
      </c>
      <c r="T26" s="23" t="str">
        <f t="shared" si="1"/>
        <v/>
      </c>
      <c r="U26" s="22">
        <f t="shared" si="2"/>
        <v>1</v>
      </c>
      <c r="V26" s="22">
        <f t="shared" si="3"/>
        <v>1</v>
      </c>
      <c r="W26" s="22" t="str">
        <f t="shared" si="4"/>
        <v>0</v>
      </c>
      <c r="X26" s="22" t="str">
        <f t="shared" si="5"/>
        <v>0</v>
      </c>
      <c r="Y26" s="71" t="str">
        <f t="shared" si="6"/>
        <v>Tessa Robinson</v>
      </c>
      <c r="Z26" s="59">
        <f t="shared" si="7"/>
        <v>2</v>
      </c>
    </row>
    <row r="27" spans="1:26" x14ac:dyDescent="0.25">
      <c r="A27" s="38" t="s">
        <v>56</v>
      </c>
      <c r="B27" s="38" t="s">
        <v>160</v>
      </c>
      <c r="C27" s="19"/>
      <c r="D27" s="19"/>
      <c r="E27" s="19"/>
      <c r="F27" s="19"/>
      <c r="G27" s="19"/>
      <c r="H27" s="19"/>
      <c r="I27" s="19"/>
      <c r="J27" s="19"/>
      <c r="K27" s="19">
        <v>2</v>
      </c>
      <c r="L27" s="19"/>
      <c r="M27" s="19"/>
      <c r="N27" s="19"/>
      <c r="O27" s="19"/>
      <c r="P27" s="19"/>
      <c r="Q27" s="21"/>
      <c r="R27" s="22">
        <v>1</v>
      </c>
      <c r="S27" s="39">
        <f t="shared" si="0"/>
        <v>3</v>
      </c>
      <c r="T27" s="23" t="str">
        <f t="shared" si="1"/>
        <v/>
      </c>
      <c r="U27" s="22">
        <f t="shared" si="2"/>
        <v>1</v>
      </c>
      <c r="V27" s="22">
        <f t="shared" si="3"/>
        <v>2</v>
      </c>
      <c r="W27" s="22" t="str">
        <f t="shared" si="4"/>
        <v>0</v>
      </c>
      <c r="X27" s="22" t="str">
        <f t="shared" si="5"/>
        <v>0</v>
      </c>
      <c r="Y27" s="71" t="str">
        <f t="shared" si="6"/>
        <v>Carmel Sullivan</v>
      </c>
      <c r="Z27" s="59">
        <f t="shared" si="7"/>
        <v>2</v>
      </c>
    </row>
    <row r="28" spans="1:26" x14ac:dyDescent="0.25">
      <c r="A28" s="38" t="s">
        <v>57</v>
      </c>
      <c r="B28" s="38" t="s">
        <v>162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>
        <v>3</v>
      </c>
      <c r="N28" s="19"/>
      <c r="O28" s="19"/>
      <c r="P28" s="19"/>
      <c r="Q28" s="21"/>
      <c r="R28" s="22"/>
      <c r="S28" s="39">
        <f t="shared" si="0"/>
        <v>3</v>
      </c>
      <c r="T28" s="23" t="str">
        <f t="shared" si="1"/>
        <v/>
      </c>
      <c r="U28" s="22">
        <f t="shared" si="2"/>
        <v>3</v>
      </c>
      <c r="V28" s="22" t="str">
        <f t="shared" si="3"/>
        <v>0</v>
      </c>
      <c r="W28" s="22" t="str">
        <f t="shared" si="4"/>
        <v>0</v>
      </c>
      <c r="X28" s="22" t="str">
        <f t="shared" si="5"/>
        <v>0</v>
      </c>
      <c r="Y28" s="71" t="str">
        <f t="shared" si="6"/>
        <v xml:space="preserve"> Emma Lund</v>
      </c>
      <c r="Z28" s="59">
        <f t="shared" si="7"/>
        <v>1</v>
      </c>
    </row>
    <row r="29" spans="1:26" x14ac:dyDescent="0.25">
      <c r="A29" s="38" t="s">
        <v>58</v>
      </c>
      <c r="B29" s="38" t="s">
        <v>157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>
        <v>2</v>
      </c>
      <c r="O29" s="19"/>
      <c r="P29" s="19"/>
      <c r="Q29" s="21"/>
      <c r="R29" s="22"/>
      <c r="S29" s="39">
        <f t="shared" si="0"/>
        <v>2</v>
      </c>
      <c r="T29" s="23" t="str">
        <f t="shared" si="1"/>
        <v/>
      </c>
      <c r="U29" s="22">
        <f t="shared" si="2"/>
        <v>2</v>
      </c>
      <c r="V29" s="22" t="str">
        <f t="shared" si="3"/>
        <v>0</v>
      </c>
      <c r="W29" s="22" t="str">
        <f t="shared" si="4"/>
        <v>0</v>
      </c>
      <c r="X29" s="22" t="str">
        <f t="shared" si="5"/>
        <v>0</v>
      </c>
      <c r="Y29" s="71" t="str">
        <f t="shared" si="6"/>
        <v>Emma Wright</v>
      </c>
      <c r="Z29" s="59">
        <f t="shared" si="7"/>
        <v>1</v>
      </c>
    </row>
    <row r="30" spans="1:26" x14ac:dyDescent="0.25">
      <c r="A30" s="38" t="s">
        <v>152</v>
      </c>
      <c r="B30" s="38" t="s">
        <v>158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>
        <v>5</v>
      </c>
      <c r="R30" s="22"/>
      <c r="S30" s="39">
        <v>5</v>
      </c>
      <c r="T30" s="23"/>
      <c r="U30" s="50" t="e">
        <f t="shared" ref="U30:U41" si="8">SMALL(C30:O30,1)</f>
        <v>#NUM!</v>
      </c>
      <c r="V30" s="50" t="e">
        <f t="shared" ref="V30:V41" si="9">SMALL(C30:O30,2)</f>
        <v>#NUM!</v>
      </c>
      <c r="W30" s="50" t="e">
        <f t="shared" ref="W30:W41" si="10">SMALL(C30:O30,3)</f>
        <v>#NUM!</v>
      </c>
      <c r="X30" s="50" t="e">
        <f t="shared" ref="X30:X41" si="11">SMALL(C30:O30,4)</f>
        <v>#NUM!</v>
      </c>
      <c r="Y30" s="52" t="str">
        <f t="shared" si="6"/>
        <v>Catherine Nicholls</v>
      </c>
    </row>
    <row r="31" spans="1:26" x14ac:dyDescent="0.25">
      <c r="A31" s="38" t="s">
        <v>153</v>
      </c>
      <c r="B31" s="3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v>8</v>
      </c>
      <c r="R31" s="22"/>
      <c r="S31" s="39">
        <v>8</v>
      </c>
      <c r="T31" s="23"/>
      <c r="U31" s="50" t="e">
        <f t="shared" si="8"/>
        <v>#NUM!</v>
      </c>
      <c r="V31" s="50" t="e">
        <f t="shared" si="9"/>
        <v>#NUM!</v>
      </c>
      <c r="W31" s="50" t="e">
        <f t="shared" si="10"/>
        <v>#NUM!</v>
      </c>
      <c r="X31" s="50" t="e">
        <f t="shared" si="11"/>
        <v>#NUM!</v>
      </c>
      <c r="Y31" s="52" t="str">
        <f t="shared" si="6"/>
        <v>Emma Brook</v>
      </c>
    </row>
    <row r="32" spans="1:26" x14ac:dyDescent="0.25">
      <c r="A32" s="38" t="s">
        <v>154</v>
      </c>
      <c r="B32" s="38" t="s">
        <v>158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v>9</v>
      </c>
      <c r="R32" s="22"/>
      <c r="S32" s="39">
        <v>9</v>
      </c>
      <c r="T32" s="23"/>
      <c r="U32" s="50" t="e">
        <f t="shared" si="8"/>
        <v>#NUM!</v>
      </c>
      <c r="V32" s="50" t="e">
        <f t="shared" si="9"/>
        <v>#NUM!</v>
      </c>
      <c r="W32" s="50" t="e">
        <f t="shared" si="10"/>
        <v>#NUM!</v>
      </c>
      <c r="X32" s="50" t="e">
        <f t="shared" si="11"/>
        <v>#NUM!</v>
      </c>
      <c r="Y32" s="52" t="str">
        <f t="shared" si="6"/>
        <v>Christine Fare</v>
      </c>
    </row>
    <row r="33" spans="1:24" x14ac:dyDescent="0.25">
      <c r="A33" s="38"/>
      <c r="B33" s="3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/>
      <c r="R33" s="22"/>
      <c r="S33" s="39"/>
      <c r="T33" s="23"/>
      <c r="U33" s="50" t="e">
        <f t="shared" si="8"/>
        <v>#NUM!</v>
      </c>
      <c r="V33" s="50" t="e">
        <f t="shared" si="9"/>
        <v>#NUM!</v>
      </c>
      <c r="W33" s="50" t="e">
        <f t="shared" si="10"/>
        <v>#NUM!</v>
      </c>
      <c r="X33" s="50" t="e">
        <f t="shared" si="11"/>
        <v>#NUM!</v>
      </c>
    </row>
    <row r="34" spans="1:24" x14ac:dyDescent="0.25">
      <c r="A34" s="38"/>
      <c r="B34" s="3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1"/>
      <c r="R34" s="22"/>
      <c r="S34" s="39"/>
      <c r="T34" s="23"/>
      <c r="U34" s="50" t="e">
        <f t="shared" si="8"/>
        <v>#NUM!</v>
      </c>
      <c r="V34" s="50" t="e">
        <f t="shared" si="9"/>
        <v>#NUM!</v>
      </c>
      <c r="W34" s="50" t="e">
        <f t="shared" si="10"/>
        <v>#NUM!</v>
      </c>
      <c r="X34" s="50" t="e">
        <f t="shared" si="11"/>
        <v>#NUM!</v>
      </c>
    </row>
    <row r="35" spans="1:24" x14ac:dyDescent="0.25">
      <c r="A35" s="38"/>
      <c r="B35" s="3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1"/>
      <c r="R35" s="22"/>
      <c r="S35" s="39"/>
      <c r="T35" s="23"/>
      <c r="U35" s="50" t="e">
        <f t="shared" si="8"/>
        <v>#NUM!</v>
      </c>
      <c r="V35" s="50" t="e">
        <f t="shared" si="9"/>
        <v>#NUM!</v>
      </c>
      <c r="W35" s="50" t="e">
        <f t="shared" si="10"/>
        <v>#NUM!</v>
      </c>
      <c r="X35" s="50" t="e">
        <f t="shared" si="11"/>
        <v>#NUM!</v>
      </c>
    </row>
    <row r="36" spans="1:24" x14ac:dyDescent="0.25">
      <c r="A36" s="38"/>
      <c r="B36" s="3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/>
      <c r="R36" s="22"/>
      <c r="S36" s="39"/>
      <c r="T36" s="23"/>
      <c r="U36" s="50" t="e">
        <f t="shared" si="8"/>
        <v>#NUM!</v>
      </c>
      <c r="V36" s="50" t="e">
        <f t="shared" si="9"/>
        <v>#NUM!</v>
      </c>
      <c r="W36" s="50" t="e">
        <f t="shared" si="10"/>
        <v>#NUM!</v>
      </c>
      <c r="X36" s="50" t="e">
        <f t="shared" si="11"/>
        <v>#NUM!</v>
      </c>
    </row>
    <row r="37" spans="1:24" x14ac:dyDescent="0.25">
      <c r="A37" s="38"/>
      <c r="B37" s="3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1"/>
      <c r="R37" s="22"/>
      <c r="S37" s="39"/>
      <c r="T37" s="23"/>
      <c r="U37" s="50" t="e">
        <f t="shared" si="8"/>
        <v>#NUM!</v>
      </c>
      <c r="V37" s="50" t="e">
        <f t="shared" si="9"/>
        <v>#NUM!</v>
      </c>
      <c r="W37" s="50" t="e">
        <f t="shared" si="10"/>
        <v>#NUM!</v>
      </c>
      <c r="X37" s="50" t="e">
        <f t="shared" si="11"/>
        <v>#NUM!</v>
      </c>
    </row>
    <row r="38" spans="1:24" x14ac:dyDescent="0.25">
      <c r="A38" s="38"/>
      <c r="B38" s="3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/>
      <c r="R38" s="22"/>
      <c r="S38" s="39"/>
      <c r="T38" s="23"/>
      <c r="U38" s="50" t="e">
        <f t="shared" si="8"/>
        <v>#NUM!</v>
      </c>
      <c r="V38" s="50" t="e">
        <f t="shared" si="9"/>
        <v>#NUM!</v>
      </c>
      <c r="W38" s="50" t="e">
        <f t="shared" si="10"/>
        <v>#NUM!</v>
      </c>
      <c r="X38" s="50" t="e">
        <f t="shared" si="11"/>
        <v>#NUM!</v>
      </c>
    </row>
    <row r="39" spans="1:24" x14ac:dyDescent="0.25">
      <c r="A39" s="38"/>
      <c r="B39" s="3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1"/>
      <c r="R39" s="22"/>
      <c r="S39" s="39"/>
      <c r="T39" s="23"/>
      <c r="U39" s="50" t="e">
        <f t="shared" si="8"/>
        <v>#NUM!</v>
      </c>
      <c r="V39" s="50" t="e">
        <f t="shared" si="9"/>
        <v>#NUM!</v>
      </c>
      <c r="W39" s="50" t="e">
        <f t="shared" si="10"/>
        <v>#NUM!</v>
      </c>
      <c r="X39" s="50" t="e">
        <f t="shared" si="11"/>
        <v>#NUM!</v>
      </c>
    </row>
    <row r="40" spans="1:24" x14ac:dyDescent="0.25">
      <c r="A40" s="38"/>
      <c r="B40" s="3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/>
      <c r="R40" s="22"/>
      <c r="S40" s="39"/>
      <c r="T40" s="23"/>
      <c r="U40" s="50" t="e">
        <f t="shared" si="8"/>
        <v>#NUM!</v>
      </c>
      <c r="V40" s="50" t="e">
        <f t="shared" si="9"/>
        <v>#NUM!</v>
      </c>
      <c r="W40" s="50" t="e">
        <f t="shared" si="10"/>
        <v>#NUM!</v>
      </c>
      <c r="X40" s="50" t="e">
        <f t="shared" si="11"/>
        <v>#NUM!</v>
      </c>
    </row>
    <row r="41" spans="1:24" x14ac:dyDescent="0.25">
      <c r="A41" s="12"/>
      <c r="B41" s="12"/>
      <c r="I41" s="3"/>
      <c r="J41" s="3"/>
      <c r="K41" s="3"/>
      <c r="L41" s="3"/>
      <c r="M41" s="3"/>
      <c r="N41" s="3"/>
      <c r="O41" s="3"/>
      <c r="P41" s="3"/>
      <c r="Q41" s="4"/>
      <c r="R41" s="22"/>
      <c r="S41" s="6"/>
      <c r="T41" s="9"/>
      <c r="U41" s="50" t="e">
        <f t="shared" si="8"/>
        <v>#NUM!</v>
      </c>
      <c r="V41" s="50" t="e">
        <f t="shared" si="9"/>
        <v>#NUM!</v>
      </c>
      <c r="W41" s="50" t="e">
        <f t="shared" si="10"/>
        <v>#NUM!</v>
      </c>
      <c r="X41" s="50" t="e">
        <f t="shared" si="11"/>
        <v>#NUM!</v>
      </c>
    </row>
    <row r="42" spans="1:24" x14ac:dyDescent="0.25">
      <c r="A42" s="12"/>
      <c r="B42" s="12"/>
      <c r="I42" s="3"/>
      <c r="J42" s="3"/>
      <c r="K42" s="3"/>
      <c r="L42" s="3"/>
      <c r="M42" s="3"/>
      <c r="N42" s="3"/>
      <c r="O42" s="3"/>
      <c r="P42" s="3"/>
      <c r="Q42" s="4"/>
      <c r="R42" s="5"/>
      <c r="S42" s="6"/>
      <c r="T42" s="9"/>
    </row>
    <row r="43" spans="1:24" x14ac:dyDescent="0.25">
      <c r="A43" s="12"/>
      <c r="B43" s="1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5"/>
      <c r="S43" s="6"/>
      <c r="T43" s="9"/>
    </row>
    <row r="44" spans="1:24" x14ac:dyDescent="0.25">
      <c r="I44" s="3"/>
      <c r="J44" s="3"/>
      <c r="K44" s="3"/>
      <c r="L44" s="3"/>
      <c r="M44" s="3"/>
      <c r="N44" s="3"/>
      <c r="O44" s="3"/>
      <c r="P44" s="3"/>
      <c r="Q44" s="4"/>
      <c r="R44" s="5"/>
      <c r="S44" s="6"/>
      <c r="T44" s="9"/>
    </row>
    <row r="45" spans="1:24" x14ac:dyDescent="0.25">
      <c r="J45" s="3"/>
      <c r="K45" s="3"/>
      <c r="L45" s="3"/>
      <c r="M45" s="3"/>
      <c r="N45" s="3"/>
      <c r="O45" s="3"/>
      <c r="P45" s="3"/>
      <c r="Q45" s="4"/>
      <c r="R45" s="5"/>
      <c r="S45" s="6"/>
      <c r="T45" s="9"/>
    </row>
    <row r="46" spans="1:24" x14ac:dyDescent="0.25">
      <c r="A46" s="34"/>
      <c r="B46" s="34"/>
      <c r="C46" s="13"/>
      <c r="D46" s="34"/>
      <c r="J46" s="3"/>
      <c r="K46" s="3"/>
      <c r="L46" s="3"/>
      <c r="M46" s="3"/>
      <c r="N46" s="3"/>
      <c r="O46" s="3"/>
      <c r="P46" s="3"/>
      <c r="Q46" s="4"/>
      <c r="R46" s="5"/>
      <c r="S46" s="6"/>
      <c r="T46" s="7"/>
    </row>
    <row r="47" spans="1:24" x14ac:dyDescent="0.25">
      <c r="A47" s="34"/>
      <c r="B47" s="34"/>
      <c r="C47" s="13"/>
      <c r="D47" s="34"/>
      <c r="I47" s="41"/>
      <c r="J47" s="3"/>
      <c r="K47" s="3"/>
      <c r="L47" s="3"/>
      <c r="M47" s="3"/>
      <c r="N47" s="3"/>
      <c r="O47" s="3"/>
      <c r="P47" s="3"/>
      <c r="Q47" s="4"/>
      <c r="R47" s="5"/>
      <c r="S47" s="6"/>
      <c r="T47" s="9"/>
    </row>
    <row r="48" spans="1:24" x14ac:dyDescent="0.25">
      <c r="A48" s="34"/>
      <c r="B48" s="34"/>
      <c r="C48" s="13"/>
      <c r="D48" s="34"/>
      <c r="J48" s="3"/>
      <c r="K48" s="3"/>
      <c r="L48" s="3"/>
      <c r="M48" s="3"/>
      <c r="N48" s="3"/>
      <c r="O48" s="3"/>
      <c r="P48" s="3"/>
      <c r="Q48" s="4"/>
      <c r="R48" s="5"/>
      <c r="S48" s="6"/>
      <c r="T48" s="9"/>
    </row>
    <row r="49" spans="1:20" x14ac:dyDescent="0.25">
      <c r="A49" s="34"/>
      <c r="B49" s="34"/>
      <c r="C49" s="13"/>
      <c r="D49" s="34"/>
      <c r="J49" s="3"/>
      <c r="K49" s="3"/>
      <c r="L49" s="3"/>
      <c r="M49" s="3"/>
      <c r="N49" s="3"/>
      <c r="O49" s="3"/>
      <c r="P49" s="3"/>
      <c r="Q49" s="4"/>
      <c r="R49" s="5"/>
      <c r="S49" s="6"/>
      <c r="T49" s="7"/>
    </row>
    <row r="50" spans="1:20" x14ac:dyDescent="0.25">
      <c r="C50"/>
      <c r="H50" s="47"/>
    </row>
    <row r="51" spans="1:20" x14ac:dyDescent="0.25">
      <c r="C51"/>
      <c r="H51" s="47"/>
    </row>
    <row r="52" spans="1:20" x14ac:dyDescent="0.25">
      <c r="C52"/>
      <c r="H52" s="47"/>
    </row>
    <row r="53" spans="1:20" x14ac:dyDescent="0.25">
      <c r="C53"/>
      <c r="H53" s="47"/>
    </row>
    <row r="54" spans="1:20" x14ac:dyDescent="0.25">
      <c r="C54"/>
      <c r="H54" s="47"/>
    </row>
    <row r="55" spans="1:20" x14ac:dyDescent="0.25">
      <c r="C55"/>
      <c r="H55" s="47"/>
    </row>
    <row r="56" spans="1:20" x14ac:dyDescent="0.25">
      <c r="C56"/>
      <c r="H56" s="47"/>
    </row>
    <row r="57" spans="1:20" x14ac:dyDescent="0.25">
      <c r="C57"/>
      <c r="H57" s="47"/>
    </row>
    <row r="58" spans="1:20" x14ac:dyDescent="0.25">
      <c r="C58"/>
      <c r="E58" s="3"/>
      <c r="F58" s="3"/>
      <c r="G58" s="3"/>
      <c r="H58" s="48"/>
      <c r="I58" s="3"/>
      <c r="J58" s="4"/>
      <c r="K58" s="4"/>
      <c r="L58" s="6"/>
      <c r="M58" s="9"/>
      <c r="N58" s="9"/>
      <c r="O58" s="8"/>
      <c r="P58" s="8"/>
      <c r="Q58" s="8"/>
      <c r="R58" s="8"/>
      <c r="S58" s="8"/>
      <c r="T58" s="13"/>
    </row>
    <row r="59" spans="1:20" x14ac:dyDescent="0.25">
      <c r="C59"/>
      <c r="G59" s="45"/>
      <c r="H59" s="45"/>
      <c r="M59" s="46"/>
      <c r="N59" s="46"/>
    </row>
    <row r="60" spans="1:20" x14ac:dyDescent="0.25">
      <c r="C60"/>
      <c r="G60" s="45"/>
      <c r="H60" s="45"/>
      <c r="M60" s="46"/>
      <c r="N60" s="46"/>
    </row>
    <row r="61" spans="1:20" x14ac:dyDescent="0.25">
      <c r="C61"/>
      <c r="H61" s="45"/>
      <c r="I61" s="45"/>
      <c r="O61" s="46"/>
      <c r="P61" s="46"/>
    </row>
    <row r="62" spans="1:20" x14ac:dyDescent="0.25">
      <c r="C62"/>
      <c r="G62" s="45"/>
      <c r="H62" s="45"/>
      <c r="M62" s="46"/>
      <c r="N62" s="46"/>
    </row>
    <row r="63" spans="1:20" x14ac:dyDescent="0.25">
      <c r="E63" s="3"/>
      <c r="F63" s="3"/>
      <c r="G63" s="3"/>
      <c r="H63" s="48"/>
      <c r="I63" s="3"/>
      <c r="J63" s="4"/>
      <c r="K63" s="4"/>
      <c r="L63" s="6"/>
      <c r="M63" s="9"/>
      <c r="N63" s="9"/>
      <c r="O63" s="8"/>
      <c r="P63" s="8"/>
      <c r="Q63" s="8"/>
      <c r="R63" s="8"/>
      <c r="S63" s="8"/>
      <c r="T63" s="37"/>
    </row>
    <row r="64" spans="1:20" x14ac:dyDescent="0.25">
      <c r="A64" s="1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5"/>
      <c r="S64" s="6"/>
      <c r="T64" s="7"/>
    </row>
    <row r="65" spans="1:20" x14ac:dyDescent="0.25">
      <c r="A65" s="1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5"/>
      <c r="S65" s="6"/>
      <c r="T65" s="9"/>
    </row>
    <row r="66" spans="1:20" x14ac:dyDescent="0.25">
      <c r="C6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5"/>
      <c r="S66" s="6"/>
      <c r="T66" s="7"/>
    </row>
    <row r="67" spans="1:20" x14ac:dyDescent="0.25">
      <c r="C6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  <c r="R67" s="5"/>
      <c r="S67" s="6"/>
      <c r="T67" s="7"/>
    </row>
    <row r="68" spans="1:20" x14ac:dyDescent="0.25">
      <c r="C6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  <c r="R68" s="5"/>
      <c r="S68" s="6"/>
      <c r="T68" s="7"/>
    </row>
    <row r="69" spans="1:20" x14ac:dyDescent="0.25">
      <c r="A69" s="1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  <c r="R69" s="5"/>
      <c r="S69" s="6"/>
      <c r="T69" s="9"/>
    </row>
    <row r="70" spans="1:20" x14ac:dyDescent="0.25">
      <c r="A70" s="1"/>
      <c r="B70" s="1"/>
      <c r="C70" s="3"/>
      <c r="D70" s="3"/>
      <c r="E70" s="3"/>
      <c r="F70" s="3"/>
      <c r="G70" s="3"/>
      <c r="H70" s="3"/>
      <c r="I70" s="12"/>
      <c r="J70" s="3"/>
      <c r="K70" s="3"/>
      <c r="L70" s="3"/>
      <c r="M70" s="3"/>
      <c r="N70" s="3"/>
      <c r="O70" s="3"/>
      <c r="P70" s="3"/>
      <c r="Q70" s="4"/>
      <c r="R70" s="5"/>
      <c r="S70" s="6"/>
      <c r="T70" s="9"/>
    </row>
    <row r="71" spans="1:20" x14ac:dyDescent="0.25">
      <c r="A71" s="1"/>
      <c r="B71" s="1"/>
      <c r="C71" s="3"/>
      <c r="D71" s="3"/>
      <c r="E71" s="3"/>
      <c r="F71" s="3"/>
      <c r="G71" s="3"/>
      <c r="H71" s="3"/>
      <c r="I71" s="12"/>
      <c r="J71" s="3"/>
      <c r="K71" s="3"/>
      <c r="L71" s="3"/>
      <c r="M71" s="3"/>
      <c r="N71" s="3"/>
      <c r="O71" s="3"/>
      <c r="P71" s="3"/>
      <c r="Q71" s="4"/>
      <c r="R71" s="5"/>
      <c r="S71" s="6"/>
      <c r="T71" s="9"/>
    </row>
    <row r="72" spans="1:20" x14ac:dyDescent="0.25">
      <c r="A72" s="1"/>
      <c r="B72" s="1"/>
      <c r="C72" s="3"/>
      <c r="D72" s="3"/>
      <c r="E72" s="3"/>
      <c r="F72" s="3"/>
      <c r="G72" s="3"/>
      <c r="H72" s="3"/>
      <c r="I72" s="12"/>
      <c r="J72" s="3"/>
      <c r="K72" s="3"/>
      <c r="L72" s="3"/>
      <c r="M72" s="3"/>
      <c r="N72" s="3"/>
      <c r="O72" s="3"/>
      <c r="P72" s="3"/>
      <c r="Q72" s="4"/>
      <c r="R72" s="5"/>
      <c r="S72" s="6"/>
      <c r="T72" s="9"/>
    </row>
    <row r="73" spans="1:20" x14ac:dyDescent="0.25">
      <c r="A73" s="1"/>
      <c r="B73" s="1"/>
      <c r="C73" s="3"/>
      <c r="D73" s="3"/>
      <c r="E73" s="3"/>
      <c r="F73" s="3"/>
      <c r="G73" s="3"/>
      <c r="H73" s="3"/>
      <c r="I73" s="12"/>
      <c r="J73" s="3"/>
      <c r="K73" s="3"/>
      <c r="L73" s="3"/>
      <c r="M73" s="3"/>
      <c r="N73" s="3"/>
      <c r="O73" s="3"/>
      <c r="P73" s="3"/>
      <c r="Q73" s="4"/>
      <c r="R73" s="5"/>
      <c r="S73" s="6"/>
      <c r="T73" s="7"/>
    </row>
    <row r="74" spans="1:20" x14ac:dyDescent="0.25">
      <c r="A74" s="1"/>
      <c r="B74" s="1"/>
      <c r="C74" s="3"/>
      <c r="D74" s="3"/>
      <c r="E74" s="3"/>
      <c r="F74" s="3"/>
      <c r="G74" s="3"/>
      <c r="H74" s="3"/>
      <c r="I74" s="12"/>
      <c r="J74" s="3"/>
      <c r="K74" s="3"/>
      <c r="L74" s="3"/>
      <c r="M74" s="3"/>
      <c r="N74" s="3"/>
      <c r="O74" s="3"/>
      <c r="P74" s="3"/>
      <c r="Q74" s="4"/>
      <c r="R74" s="5"/>
      <c r="S74" s="6"/>
      <c r="T74" s="9"/>
    </row>
    <row r="75" spans="1:20" x14ac:dyDescent="0.25">
      <c r="A75" s="1"/>
      <c r="B75" s="1"/>
      <c r="C75" s="3"/>
      <c r="D75" s="3"/>
      <c r="E75" s="3"/>
      <c r="F75" s="3"/>
      <c r="G75" s="3"/>
      <c r="H75" s="3"/>
      <c r="I75" s="12"/>
      <c r="J75" s="3"/>
      <c r="K75" s="3"/>
      <c r="L75" s="3"/>
      <c r="M75" s="3"/>
      <c r="N75" s="3"/>
      <c r="O75" s="3"/>
      <c r="P75" s="3"/>
      <c r="Q75" s="4"/>
      <c r="R75" s="5"/>
      <c r="S75" s="6"/>
      <c r="T75" s="7"/>
    </row>
    <row r="76" spans="1:20" x14ac:dyDescent="0.25">
      <c r="A76" s="1"/>
      <c r="B76" s="1"/>
      <c r="C76" s="3"/>
      <c r="D76" s="3"/>
      <c r="E76" s="3"/>
      <c r="F76" s="3"/>
      <c r="G76" s="3"/>
      <c r="H76" s="3"/>
      <c r="I76" s="12"/>
      <c r="J76" s="3"/>
      <c r="K76" s="3"/>
      <c r="L76" s="3"/>
      <c r="M76" s="3"/>
      <c r="N76" s="3"/>
      <c r="O76" s="3"/>
      <c r="P76" s="3"/>
      <c r="Q76" s="4"/>
      <c r="R76" s="5"/>
      <c r="S76" s="6"/>
      <c r="T76" s="7"/>
    </row>
    <row r="77" spans="1:20" x14ac:dyDescent="0.25">
      <c r="A77" s="1"/>
      <c r="B77" s="1"/>
      <c r="C77" s="3"/>
      <c r="D77" s="3"/>
      <c r="E77" s="3"/>
      <c r="F77" s="3"/>
      <c r="G77" s="3"/>
      <c r="H77" s="3"/>
      <c r="I77" s="12"/>
      <c r="J77" s="3"/>
      <c r="K77" s="3"/>
      <c r="L77" s="3"/>
      <c r="M77" s="3"/>
      <c r="N77" s="3"/>
      <c r="O77" s="3"/>
      <c r="P77" s="3"/>
      <c r="Q77" s="4"/>
      <c r="R77" s="5"/>
      <c r="S77" s="6"/>
      <c r="T77" s="9"/>
    </row>
    <row r="78" spans="1:20" x14ac:dyDescent="0.25">
      <c r="A78" s="1"/>
      <c r="B78" s="1"/>
      <c r="C78" s="3"/>
      <c r="D78" s="3"/>
      <c r="E78" s="3"/>
      <c r="F78" s="3"/>
      <c r="G78" s="3"/>
      <c r="H78" s="3"/>
      <c r="I78" s="12"/>
      <c r="J78" s="3"/>
      <c r="K78" s="3"/>
      <c r="L78" s="3"/>
      <c r="M78" s="3"/>
      <c r="N78" s="3"/>
      <c r="O78" s="3"/>
      <c r="P78" s="3"/>
      <c r="Q78" s="4"/>
      <c r="R78" s="5"/>
      <c r="S78" s="6"/>
      <c r="T78" s="9"/>
    </row>
    <row r="79" spans="1:20" x14ac:dyDescent="0.25">
      <c r="A79" s="1"/>
      <c r="B79" s="1"/>
      <c r="C79" s="3"/>
      <c r="D79" s="3"/>
      <c r="E79" s="3"/>
      <c r="F79" s="3"/>
      <c r="G79" s="3"/>
      <c r="H79" s="3"/>
      <c r="I79" s="12"/>
      <c r="J79" s="3"/>
      <c r="K79" s="3"/>
      <c r="L79" s="3"/>
      <c r="M79" s="3"/>
      <c r="N79" s="3"/>
      <c r="O79" s="3"/>
      <c r="P79" s="3"/>
      <c r="Q79" s="4"/>
      <c r="R79" s="5"/>
      <c r="S79" s="6"/>
      <c r="T79" s="7"/>
    </row>
    <row r="80" spans="1:20" x14ac:dyDescent="0.25">
      <c r="C80" s="3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3"/>
      <c r="R80" s="13"/>
    </row>
    <row r="81" spans="3:18" x14ac:dyDescent="0.25">
      <c r="C81" s="31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3"/>
      <c r="R81" s="13"/>
    </row>
    <row r="82" spans="3:18" x14ac:dyDescent="0.25">
      <c r="C82" s="3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3"/>
      <c r="R82" s="13"/>
    </row>
    <row r="83" spans="3:18" x14ac:dyDescent="0.25">
      <c r="C83" s="3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3"/>
      <c r="R83" s="13"/>
    </row>
    <row r="84" spans="3:18" x14ac:dyDescent="0.25">
      <c r="C84" s="3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3"/>
      <c r="R84" s="13"/>
    </row>
    <row r="85" spans="3:18" x14ac:dyDescent="0.25">
      <c r="C85" s="3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3"/>
      <c r="R85" s="13"/>
    </row>
    <row r="86" spans="3:18" x14ac:dyDescent="0.25">
      <c r="C86" s="3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  <c r="R86" s="13"/>
    </row>
    <row r="87" spans="3:18" x14ac:dyDescent="0.25">
      <c r="C87" s="3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3"/>
      <c r="R87" s="13"/>
    </row>
    <row r="88" spans="3:18" x14ac:dyDescent="0.25">
      <c r="C88" s="3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3"/>
      <c r="R88" s="13"/>
    </row>
    <row r="89" spans="3:18" x14ac:dyDescent="0.25">
      <c r="C89" s="3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3"/>
      <c r="R89" s="13"/>
    </row>
    <row r="90" spans="3:18" x14ac:dyDescent="0.25">
      <c r="C90" s="3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3"/>
      <c r="R90" s="13"/>
    </row>
    <row r="91" spans="3:18" x14ac:dyDescent="0.25">
      <c r="C91" s="3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3"/>
      <c r="R91" s="13"/>
    </row>
    <row r="92" spans="3:18" x14ac:dyDescent="0.25">
      <c r="C92" s="3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3"/>
      <c r="R92" s="13"/>
    </row>
    <row r="93" spans="3:18" x14ac:dyDescent="0.25">
      <c r="C93" s="3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3"/>
      <c r="R93" s="13"/>
    </row>
    <row r="94" spans="3:18" x14ac:dyDescent="0.25">
      <c r="C94" s="3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3"/>
      <c r="R94" s="13"/>
    </row>
    <row r="95" spans="3:18" x14ac:dyDescent="0.25">
      <c r="C95" s="3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3"/>
      <c r="R95" s="13"/>
    </row>
    <row r="96" spans="3:18" x14ac:dyDescent="0.25">
      <c r="C96" s="3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3"/>
      <c r="R96" s="13"/>
    </row>
    <row r="97" spans="3:18" x14ac:dyDescent="0.25">
      <c r="C97" s="3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3"/>
      <c r="R97" s="13"/>
    </row>
    <row r="98" spans="3:18" x14ac:dyDescent="0.25">
      <c r="C98" s="3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3"/>
      <c r="R98" s="13"/>
    </row>
    <row r="99" spans="3:18" x14ac:dyDescent="0.25">
      <c r="C99" s="3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3"/>
      <c r="R99" s="13"/>
    </row>
    <row r="100" spans="3:18" x14ac:dyDescent="0.25">
      <c r="C100" s="3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3"/>
      <c r="R100" s="13"/>
    </row>
    <row r="101" spans="3:18" x14ac:dyDescent="0.25">
      <c r="C101" s="3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3"/>
      <c r="R101" s="13"/>
    </row>
    <row r="102" spans="3:18" x14ac:dyDescent="0.25">
      <c r="C102" s="31"/>
      <c r="D102" s="12"/>
      <c r="E102" s="12"/>
      <c r="F102" s="12"/>
      <c r="G102" s="12"/>
      <c r="H102" s="12"/>
      <c r="I102" s="11"/>
      <c r="J102" s="12"/>
      <c r="K102" s="12"/>
      <c r="L102" s="12"/>
      <c r="M102" s="12"/>
      <c r="N102" s="12"/>
      <c r="O102" s="12"/>
      <c r="P102" s="12"/>
      <c r="Q102" s="13"/>
      <c r="R102" s="13"/>
    </row>
    <row r="103" spans="3:18" x14ac:dyDescent="0.25">
      <c r="C103" s="31"/>
      <c r="D103" s="12"/>
      <c r="E103" s="12"/>
      <c r="F103" s="12"/>
      <c r="G103" s="12"/>
      <c r="H103" s="12"/>
      <c r="J103" s="12"/>
      <c r="K103" s="12"/>
      <c r="L103" s="12"/>
      <c r="M103" s="12"/>
      <c r="N103" s="12"/>
      <c r="O103" s="12"/>
      <c r="P103" s="12"/>
      <c r="Q103" s="13"/>
      <c r="R103" s="13"/>
    </row>
    <row r="104" spans="3:18" x14ac:dyDescent="0.25">
      <c r="C104" s="31"/>
      <c r="D104" s="12"/>
      <c r="E104" s="12"/>
      <c r="F104" s="12"/>
      <c r="G104" s="12"/>
      <c r="H104" s="12"/>
      <c r="J104" s="12"/>
      <c r="K104" s="12"/>
      <c r="L104" s="12"/>
      <c r="M104" s="12"/>
      <c r="N104" s="12"/>
      <c r="O104" s="12"/>
      <c r="P104" s="12"/>
      <c r="Q104" s="13"/>
      <c r="R104" s="13"/>
    </row>
    <row r="105" spans="3:18" x14ac:dyDescent="0.25">
      <c r="C105" s="31"/>
      <c r="D105" s="12"/>
      <c r="E105" s="12"/>
      <c r="F105" s="12"/>
      <c r="G105" s="12"/>
      <c r="H105" s="12"/>
      <c r="J105" s="12"/>
      <c r="K105" s="12"/>
      <c r="L105" s="12"/>
      <c r="M105" s="12"/>
      <c r="N105" s="12"/>
      <c r="O105" s="12"/>
      <c r="P105" s="12"/>
      <c r="Q105" s="13"/>
      <c r="R105" s="13"/>
    </row>
    <row r="106" spans="3:18" x14ac:dyDescent="0.25">
      <c r="C106" s="31"/>
      <c r="D106" s="12"/>
      <c r="E106" s="12"/>
      <c r="F106" s="12"/>
      <c r="G106" s="12"/>
      <c r="H106" s="12"/>
      <c r="J106" s="12"/>
      <c r="K106" s="12"/>
      <c r="L106" s="12"/>
      <c r="M106" s="12"/>
      <c r="N106" s="12"/>
      <c r="O106" s="12"/>
      <c r="P106" s="12"/>
      <c r="Q106" s="13"/>
      <c r="R106" s="13"/>
    </row>
    <row r="107" spans="3:18" x14ac:dyDescent="0.25">
      <c r="C107" s="31"/>
      <c r="D107" s="12"/>
      <c r="E107" s="12"/>
      <c r="F107" s="12"/>
      <c r="G107" s="12"/>
      <c r="H107" s="12"/>
      <c r="J107" s="12"/>
      <c r="K107" s="12"/>
      <c r="L107" s="12"/>
      <c r="M107" s="12"/>
      <c r="N107" s="12"/>
      <c r="O107" s="12"/>
      <c r="P107" s="12"/>
      <c r="Q107" s="13"/>
      <c r="R107" s="13"/>
    </row>
    <row r="108" spans="3:18" x14ac:dyDescent="0.25">
      <c r="C108" s="31"/>
      <c r="D108" s="12"/>
      <c r="E108" s="12"/>
      <c r="F108" s="12"/>
      <c r="G108" s="12"/>
      <c r="H108" s="12"/>
      <c r="J108" s="12"/>
      <c r="K108" s="12"/>
      <c r="L108" s="12"/>
      <c r="M108" s="12"/>
      <c r="N108" s="12"/>
      <c r="O108" s="12"/>
      <c r="P108" s="12"/>
      <c r="Q108" s="13"/>
      <c r="R108" s="13"/>
    </row>
    <row r="109" spans="3:18" x14ac:dyDescent="0.25">
      <c r="C109" s="31"/>
      <c r="D109" s="12"/>
      <c r="E109" s="12"/>
      <c r="F109" s="12"/>
      <c r="G109" s="12"/>
      <c r="H109" s="12"/>
      <c r="J109" s="12"/>
      <c r="K109" s="12"/>
      <c r="L109" s="12"/>
      <c r="M109" s="12"/>
      <c r="N109" s="12"/>
      <c r="O109" s="12"/>
      <c r="P109" s="12"/>
      <c r="Q109" s="13"/>
      <c r="R109" s="13"/>
    </row>
    <row r="110" spans="3:18" x14ac:dyDescent="0.25">
      <c r="C110" s="31"/>
      <c r="D110" s="12"/>
      <c r="E110" s="12"/>
      <c r="F110" s="12"/>
      <c r="G110" s="12"/>
      <c r="H110" s="12"/>
      <c r="J110" s="12"/>
      <c r="K110" s="12"/>
      <c r="L110" s="12"/>
      <c r="M110" s="12"/>
      <c r="N110" s="12"/>
      <c r="O110" s="12"/>
      <c r="P110" s="12"/>
      <c r="Q110" s="13"/>
      <c r="R110" s="13"/>
    </row>
    <row r="111" spans="3:18" x14ac:dyDescent="0.25">
      <c r="C111" s="31"/>
      <c r="D111" s="12"/>
      <c r="E111" s="12"/>
      <c r="F111" s="12"/>
      <c r="G111" s="12"/>
      <c r="H111" s="12"/>
      <c r="J111" s="12"/>
      <c r="K111" s="12"/>
      <c r="L111" s="12"/>
      <c r="M111" s="12"/>
      <c r="N111" s="12"/>
      <c r="O111" s="12"/>
      <c r="P111" s="12"/>
      <c r="Q111" s="13"/>
      <c r="R111" s="13"/>
    </row>
    <row r="112" spans="3:18" x14ac:dyDescent="0.25">
      <c r="C112" s="31"/>
      <c r="D112" s="11"/>
      <c r="E112" s="11"/>
      <c r="F112" s="11"/>
      <c r="G112" s="11"/>
      <c r="H112" s="11"/>
      <c r="J112" s="11"/>
      <c r="K112" s="11"/>
      <c r="L112" s="11"/>
      <c r="M112" s="11"/>
      <c r="N112" s="11"/>
      <c r="O112" s="11"/>
      <c r="P112" s="11"/>
    </row>
  </sheetData>
  <protectedRanges>
    <protectedRange sqref="D46:D48 A22:B25 A46:B48" name="Range2_2_1"/>
    <protectedRange sqref="D49 A26:B26 A49:B49" name="Range2_4_1"/>
    <protectedRange sqref="A27:B27" name="Range2_6_1"/>
    <protectedRange sqref="A28:B28" name="Range2_8_1"/>
    <protectedRange sqref="A29:B29" name="Range2_10_1"/>
    <protectedRange sqref="A30:B30" name="Range2_12_1"/>
    <protectedRange sqref="A31:B31" name="Range2_14_1"/>
    <protectedRange sqref="A32:B32" name="Range2_16_1"/>
    <protectedRange sqref="A33:B33" name="Range2_18_1"/>
    <protectedRange sqref="A34:B40" name="Range2_20_1"/>
    <protectedRange sqref="A41:B43 A8:B10" name="Range2_32_1"/>
  </protectedRanges>
  <autoFilter ref="A1:Z41" xr:uid="{00000000-0001-0000-00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8">
    <mergeCell ref="Z2:Z4"/>
    <mergeCell ref="C1:O1"/>
    <mergeCell ref="T2:T4"/>
    <mergeCell ref="U2:U4"/>
    <mergeCell ref="V2:V4"/>
    <mergeCell ref="W2:W4"/>
    <mergeCell ref="X2:X4"/>
    <mergeCell ref="Y2:Y4"/>
  </mergeCells>
  <pageMargins left="0.7" right="0.7" top="0.75" bottom="0.75" header="0.3" footer="0.3"/>
  <pageSetup paperSize="9" orientation="portrait" horizontalDpi="4294967293" verticalDpi="0" r:id="rId1"/>
  <ignoredErrors>
    <ignoredError sqref="V30:V38 W30:W38 X30:X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8"/>
  <sheetViews>
    <sheetView workbookViewId="0">
      <pane xSplit="1" ySplit="1" topLeftCell="B2" activePane="bottomRight" state="frozen"/>
      <selection pane="topRight" activeCell="J2" sqref="J2:J4"/>
      <selection pane="bottomLeft" activeCell="J2" sqref="J2:J4"/>
      <selection pane="bottomRight" activeCell="H26" sqref="H26"/>
    </sheetView>
  </sheetViews>
  <sheetFormatPr defaultColWidth="9.140625" defaultRowHeight="15" x14ac:dyDescent="0.25"/>
  <cols>
    <col min="1" max="1" width="21.5703125" bestFit="1" customWidth="1"/>
    <col min="2" max="2" width="12" customWidth="1"/>
    <col min="3" max="6" width="10.42578125" customWidth="1"/>
    <col min="7" max="7" width="11.140625" customWidth="1"/>
    <col min="8" max="8" width="11" bestFit="1" customWidth="1"/>
    <col min="9" max="9" width="11.42578125" customWidth="1"/>
    <col min="10" max="11" width="10.5703125" customWidth="1"/>
    <col min="12" max="13" width="10" customWidth="1"/>
    <col min="14" max="14" width="9.5703125" style="16" bestFit="1" customWidth="1"/>
    <col min="15" max="15" width="9.5703125" style="16" customWidth="1"/>
    <col min="16" max="17" width="9.42578125" style="16" bestFit="1" customWidth="1"/>
    <col min="18" max="18" width="12.42578125" style="16" customWidth="1"/>
    <col min="19" max="19" width="8.85546875" bestFit="1" customWidth="1"/>
    <col min="20" max="20" width="16" customWidth="1"/>
    <col min="21" max="21" width="12" bestFit="1" customWidth="1"/>
    <col min="22" max="25" width="9.140625" hidden="1" customWidth="1"/>
    <col min="26" max="27" width="9.140625" customWidth="1"/>
  </cols>
  <sheetData>
    <row r="1" spans="1:25" ht="23.25" x14ac:dyDescent="0.25">
      <c r="A1" s="2"/>
      <c r="B1" s="89" t="s">
        <v>59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4"/>
      <c r="N1" s="2"/>
      <c r="O1" s="2"/>
      <c r="P1" s="2"/>
      <c r="Q1" s="2"/>
      <c r="R1" s="2"/>
      <c r="S1" s="2"/>
      <c r="T1" s="2"/>
      <c r="U1" s="2"/>
    </row>
    <row r="2" spans="1:25" ht="64.5" customHeight="1" x14ac:dyDescent="0.25">
      <c r="A2" s="53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33" t="s">
        <v>8</v>
      </c>
      <c r="I2" s="29" t="s">
        <v>9</v>
      </c>
      <c r="J2" s="33" t="s">
        <v>60</v>
      </c>
      <c r="K2" s="33" t="s">
        <v>11</v>
      </c>
      <c r="L2" s="30" t="s">
        <v>12</v>
      </c>
      <c r="M2" s="30" t="s">
        <v>13</v>
      </c>
      <c r="N2" s="29" t="s">
        <v>14</v>
      </c>
      <c r="O2" s="29" t="s">
        <v>61</v>
      </c>
      <c r="P2" s="33" t="s">
        <v>16</v>
      </c>
      <c r="Q2" s="29" t="s">
        <v>17</v>
      </c>
      <c r="R2" s="33"/>
      <c r="S2" s="90" t="s">
        <v>19</v>
      </c>
      <c r="T2" s="91"/>
      <c r="U2" s="88" t="s">
        <v>62</v>
      </c>
    </row>
    <row r="3" spans="1:25" s="42" customFormat="1" x14ac:dyDescent="0.25">
      <c r="A3" s="54" t="s">
        <v>21</v>
      </c>
      <c r="B3" s="29" t="s">
        <v>22</v>
      </c>
      <c r="C3" s="29" t="s">
        <v>22</v>
      </c>
      <c r="D3" s="29" t="s">
        <v>22</v>
      </c>
      <c r="E3" s="30" t="s">
        <v>23</v>
      </c>
      <c r="F3" s="29" t="s">
        <v>22</v>
      </c>
      <c r="G3" s="29" t="s">
        <v>22</v>
      </c>
      <c r="H3" s="33" t="s">
        <v>24</v>
      </c>
      <c r="I3" s="29" t="s">
        <v>22</v>
      </c>
      <c r="J3" s="33" t="s">
        <v>24</v>
      </c>
      <c r="K3" s="33"/>
      <c r="L3" s="30" t="s">
        <v>23</v>
      </c>
      <c r="M3" s="30"/>
      <c r="N3" s="29" t="s">
        <v>22</v>
      </c>
      <c r="O3" s="29"/>
      <c r="P3" s="33" t="s">
        <v>24</v>
      </c>
      <c r="Q3" s="29" t="s">
        <v>22</v>
      </c>
      <c r="R3" s="33"/>
      <c r="S3" s="90"/>
      <c r="T3" s="91"/>
      <c r="U3" s="88"/>
    </row>
    <row r="4" spans="1:25" s="13" customFormat="1" ht="38.25" x14ac:dyDescent="0.25">
      <c r="A4" s="56"/>
      <c r="B4" s="43" t="s">
        <v>25</v>
      </c>
      <c r="C4" s="57" t="s">
        <v>26</v>
      </c>
      <c r="D4" s="43" t="s">
        <v>27</v>
      </c>
      <c r="E4" s="43" t="s">
        <v>28</v>
      </c>
      <c r="F4" s="43" t="s">
        <v>29</v>
      </c>
      <c r="G4" s="43" t="s">
        <v>30</v>
      </c>
      <c r="H4" s="43">
        <v>45021</v>
      </c>
      <c r="I4" s="43">
        <v>45032</v>
      </c>
      <c r="J4" s="43">
        <v>45057</v>
      </c>
      <c r="K4" s="43">
        <v>45067</v>
      </c>
      <c r="L4" s="43" t="s">
        <v>32</v>
      </c>
      <c r="M4" s="43">
        <v>45116</v>
      </c>
      <c r="N4" s="43">
        <v>45144</v>
      </c>
      <c r="O4" s="43">
        <v>45150</v>
      </c>
      <c r="P4" s="43">
        <v>45222</v>
      </c>
      <c r="Q4" s="43">
        <v>45228</v>
      </c>
      <c r="R4" s="85" t="s">
        <v>18</v>
      </c>
      <c r="S4" s="90"/>
      <c r="T4" s="91"/>
      <c r="U4" s="88"/>
      <c r="V4" s="49">
        <v>1</v>
      </c>
      <c r="W4" s="49">
        <v>2</v>
      </c>
      <c r="X4" s="49">
        <v>3</v>
      </c>
      <c r="Y4" s="49">
        <v>4</v>
      </c>
    </row>
    <row r="5" spans="1:25" ht="15" customHeight="1" x14ac:dyDescent="0.25">
      <c r="A5" s="25" t="s">
        <v>63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6"/>
      <c r="O5" s="26"/>
      <c r="P5" s="26"/>
      <c r="Q5" s="26"/>
      <c r="R5" s="21"/>
      <c r="S5" s="22"/>
      <c r="T5" s="25" t="s">
        <v>63</v>
      </c>
      <c r="U5" s="24"/>
      <c r="V5" s="22"/>
      <c r="W5" s="22"/>
      <c r="X5" s="22"/>
      <c r="Y5" s="22"/>
    </row>
    <row r="6" spans="1:25" x14ac:dyDescent="0.25">
      <c r="A6" s="38" t="s">
        <v>47</v>
      </c>
      <c r="B6" s="19"/>
      <c r="C6" s="19"/>
      <c r="D6" s="19"/>
      <c r="E6" s="19"/>
      <c r="F6" s="19"/>
      <c r="G6" s="19"/>
      <c r="H6" s="19">
        <v>1</v>
      </c>
      <c r="I6" s="19"/>
      <c r="J6" s="19"/>
      <c r="K6" s="19"/>
      <c r="L6" s="19"/>
      <c r="M6" s="19"/>
      <c r="N6" s="19"/>
      <c r="O6" s="19"/>
      <c r="P6" s="19"/>
      <c r="Q6" s="19"/>
      <c r="R6" s="21" t="str">
        <f>IF(U6&lt;4,"","Q")</f>
        <v/>
      </c>
      <c r="S6" s="22">
        <f>SUM(V6:Y6)</f>
        <v>1</v>
      </c>
      <c r="T6" s="38" t="str">
        <f>A6</f>
        <v>Kirsty Holland</v>
      </c>
      <c r="U6" s="23">
        <f>COUNT(C6:Q6)</f>
        <v>1</v>
      </c>
      <c r="V6" s="22">
        <f>SMALL(B6:Q6,1)</f>
        <v>1</v>
      </c>
      <c r="W6" s="22" t="str">
        <f>IF(COUNT(B6:Q6)&lt;2,"0",SMALL(B6:Q6,2))</f>
        <v>0</v>
      </c>
      <c r="X6" s="22" t="str">
        <f>IF(COUNT(B6:Q6)&lt;3,"0",SMALL(B6:Q6,3))</f>
        <v>0</v>
      </c>
      <c r="Y6" s="22" t="str">
        <f>IF(COUNT(B6:Q6)&lt;4,"0",SMALL(B6:Q6,4))</f>
        <v>0</v>
      </c>
    </row>
    <row r="7" spans="1:25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1" t="str">
        <f t="shared" ref="R7:R47" si="0">IF(U7&lt;4,"","Q")</f>
        <v/>
      </c>
      <c r="S7" s="22"/>
      <c r="U7" s="23"/>
      <c r="V7" s="22"/>
      <c r="W7" s="22"/>
      <c r="X7" s="22"/>
      <c r="Y7" s="22"/>
    </row>
    <row r="8" spans="1:25" x14ac:dyDescent="0.25">
      <c r="A8" s="25" t="s">
        <v>64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1" t="str">
        <f t="shared" si="0"/>
        <v/>
      </c>
      <c r="S8" s="22"/>
      <c r="T8" s="25" t="s">
        <v>64</v>
      </c>
      <c r="U8" s="23"/>
      <c r="V8" s="22"/>
      <c r="W8" s="22"/>
      <c r="X8" s="22"/>
      <c r="Y8" s="22"/>
    </row>
    <row r="9" spans="1:25" x14ac:dyDescent="0.25">
      <c r="A9" s="38" t="s">
        <v>37</v>
      </c>
      <c r="B9" s="19"/>
      <c r="C9" s="19"/>
      <c r="D9" s="19">
        <v>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 t="str">
        <f t="shared" si="0"/>
        <v/>
      </c>
      <c r="S9" s="22">
        <f>SUM(V9:Y9)</f>
        <v>1</v>
      </c>
      <c r="T9" s="38" t="str">
        <f>A9</f>
        <v>Veronica Walker</v>
      </c>
      <c r="U9" s="23">
        <f>COUNT(C9:Q9)</f>
        <v>1</v>
      </c>
      <c r="V9" s="22">
        <f>SMALL(B9:Q9,1)</f>
        <v>1</v>
      </c>
      <c r="W9" s="22" t="str">
        <f>IF(COUNT(B9:Q9)&lt;2,"0",SMALL(B9:Q9,2))</f>
        <v>0</v>
      </c>
      <c r="X9" s="22" t="str">
        <f>IF(COUNT(B9:Q9)&lt;3,"0",SMALL(B9:Q9,3))</f>
        <v>0</v>
      </c>
      <c r="Y9" s="22" t="str">
        <f>IF(COUNT(B9:Q9)&lt;4,"0",SMALL(B9:Q9,4))</f>
        <v>0</v>
      </c>
    </row>
    <row r="10" spans="1:25" hidden="1" x14ac:dyDescent="0.25">
      <c r="A10" s="3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 t="str">
        <f t="shared" si="0"/>
        <v/>
      </c>
      <c r="S10" s="22" t="e">
        <f t="shared" ref="S10:S15" si="1">V10</f>
        <v>#NUM!</v>
      </c>
      <c r="T10" s="38"/>
      <c r="U10" s="23">
        <f t="shared" ref="U10:U15" si="2">COUNT(B10:L10)</f>
        <v>0</v>
      </c>
      <c r="V10" s="22" t="e">
        <f t="shared" ref="V10:V15" si="3">SMALL(B10:N10,1)</f>
        <v>#NUM!</v>
      </c>
      <c r="W10" s="22" t="e">
        <f t="shared" ref="W10:W15" si="4">SMALL(B10:N10,2)</f>
        <v>#NUM!</v>
      </c>
      <c r="X10" s="22" t="e">
        <f t="shared" ref="X10:X15" si="5">SMALL(B10:N10,3)</f>
        <v>#NUM!</v>
      </c>
      <c r="Y10" s="22" t="e">
        <f t="shared" ref="Y10:Y15" si="6">SMALL(B10:N10,4)</f>
        <v>#NUM!</v>
      </c>
    </row>
    <row r="11" spans="1:25" hidden="1" x14ac:dyDescent="0.25">
      <c r="A11" s="3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1" t="str">
        <f t="shared" si="0"/>
        <v/>
      </c>
      <c r="S11" s="22" t="e">
        <f t="shared" si="1"/>
        <v>#NUM!</v>
      </c>
      <c r="T11" s="38"/>
      <c r="U11" s="23">
        <f t="shared" si="2"/>
        <v>0</v>
      </c>
      <c r="V11" s="22" t="e">
        <f t="shared" si="3"/>
        <v>#NUM!</v>
      </c>
      <c r="W11" s="22" t="e">
        <f t="shared" si="4"/>
        <v>#NUM!</v>
      </c>
      <c r="X11" s="22" t="e">
        <f t="shared" si="5"/>
        <v>#NUM!</v>
      </c>
      <c r="Y11" s="22" t="e">
        <f t="shared" si="6"/>
        <v>#NUM!</v>
      </c>
    </row>
    <row r="12" spans="1:25" hidden="1" x14ac:dyDescent="0.25">
      <c r="A12" s="3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 t="str">
        <f t="shared" si="0"/>
        <v/>
      </c>
      <c r="S12" s="22" t="e">
        <f t="shared" si="1"/>
        <v>#NUM!</v>
      </c>
      <c r="T12" s="38"/>
      <c r="U12" s="23">
        <f t="shared" si="2"/>
        <v>0</v>
      </c>
      <c r="V12" s="22" t="e">
        <f t="shared" si="3"/>
        <v>#NUM!</v>
      </c>
      <c r="W12" s="22" t="e">
        <f t="shared" si="4"/>
        <v>#NUM!</v>
      </c>
      <c r="X12" s="22" t="e">
        <f t="shared" si="5"/>
        <v>#NUM!</v>
      </c>
      <c r="Y12" s="22" t="e">
        <f t="shared" si="6"/>
        <v>#NUM!</v>
      </c>
    </row>
    <row r="13" spans="1:25" hidden="1" x14ac:dyDescent="0.25">
      <c r="A13" s="3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1" t="str">
        <f t="shared" si="0"/>
        <v/>
      </c>
      <c r="S13" s="22" t="e">
        <f t="shared" si="1"/>
        <v>#NUM!</v>
      </c>
      <c r="T13" s="38"/>
      <c r="U13" s="23">
        <f t="shared" si="2"/>
        <v>0</v>
      </c>
      <c r="V13" s="22" t="e">
        <f t="shared" si="3"/>
        <v>#NUM!</v>
      </c>
      <c r="W13" s="22" t="e">
        <f t="shared" si="4"/>
        <v>#NUM!</v>
      </c>
      <c r="X13" s="22" t="e">
        <f t="shared" si="5"/>
        <v>#NUM!</v>
      </c>
      <c r="Y13" s="22" t="e">
        <f t="shared" si="6"/>
        <v>#NUM!</v>
      </c>
    </row>
    <row r="14" spans="1:25" hidden="1" x14ac:dyDescent="0.25">
      <c r="A14" s="3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1" t="str">
        <f t="shared" si="0"/>
        <v/>
      </c>
      <c r="S14" s="22" t="e">
        <f t="shared" si="1"/>
        <v>#NUM!</v>
      </c>
      <c r="T14" s="38"/>
      <c r="U14" s="23">
        <f t="shared" si="2"/>
        <v>0</v>
      </c>
      <c r="V14" s="22" t="e">
        <f t="shared" si="3"/>
        <v>#NUM!</v>
      </c>
      <c r="W14" s="22" t="e">
        <f t="shared" si="4"/>
        <v>#NUM!</v>
      </c>
      <c r="X14" s="22" t="e">
        <f t="shared" si="5"/>
        <v>#NUM!</v>
      </c>
      <c r="Y14" s="22" t="e">
        <f t="shared" si="6"/>
        <v>#NUM!</v>
      </c>
    </row>
    <row r="15" spans="1:25" hidden="1" x14ac:dyDescent="0.25">
      <c r="A15" s="3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 t="str">
        <f t="shared" si="0"/>
        <v/>
      </c>
      <c r="S15" s="22" t="e">
        <f t="shared" si="1"/>
        <v>#NUM!</v>
      </c>
      <c r="T15" s="38"/>
      <c r="U15" s="23">
        <f t="shared" si="2"/>
        <v>0</v>
      </c>
      <c r="V15" s="22" t="e">
        <f t="shared" si="3"/>
        <v>#NUM!</v>
      </c>
      <c r="W15" s="22" t="e">
        <f t="shared" si="4"/>
        <v>#NUM!</v>
      </c>
      <c r="X15" s="22" t="e">
        <f t="shared" si="5"/>
        <v>#NUM!</v>
      </c>
      <c r="Y15" s="22" t="e">
        <f t="shared" si="6"/>
        <v>#NUM!</v>
      </c>
    </row>
    <row r="16" spans="1:25" x14ac:dyDescent="0.25">
      <c r="A16" s="27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 t="str">
        <f t="shared" si="0"/>
        <v/>
      </c>
      <c r="S16" s="22"/>
      <c r="T16" s="27"/>
      <c r="U16" s="23"/>
    </row>
    <row r="17" spans="1:25" x14ac:dyDescent="0.25">
      <c r="A17" s="25" t="s">
        <v>65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 t="str">
        <f t="shared" si="0"/>
        <v/>
      </c>
      <c r="S17" s="22"/>
      <c r="T17" s="25" t="s">
        <v>65</v>
      </c>
      <c r="U17" s="24"/>
    </row>
    <row r="18" spans="1:25" x14ac:dyDescent="0.25">
      <c r="A18" s="38" t="s">
        <v>44</v>
      </c>
      <c r="B18" s="19"/>
      <c r="C18" s="19"/>
      <c r="D18" s="19"/>
      <c r="E18" s="19"/>
      <c r="F18" s="19"/>
      <c r="G18" s="19"/>
      <c r="H18" s="19">
        <v>1</v>
      </c>
      <c r="I18" s="19"/>
      <c r="J18" s="19"/>
      <c r="K18" s="19"/>
      <c r="L18" s="19"/>
      <c r="M18" s="19"/>
      <c r="N18" s="19"/>
      <c r="O18" s="19"/>
      <c r="P18" s="19"/>
      <c r="Q18" s="19"/>
      <c r="R18" s="21" t="str">
        <f t="shared" si="0"/>
        <v/>
      </c>
      <c r="S18" s="22">
        <f t="shared" ref="S18:S23" si="7">SUM(V18:Y18)</f>
        <v>1</v>
      </c>
      <c r="T18" s="38" t="str">
        <f t="shared" ref="T18:T23" si="8">A18</f>
        <v>Natalie Middlemas</v>
      </c>
      <c r="U18" s="23">
        <f t="shared" ref="U18:U23" si="9">COUNT(C18:Q18)</f>
        <v>1</v>
      </c>
      <c r="V18" s="22">
        <f t="shared" ref="V18:V23" si="10">SMALL(B18:Q18,1)</f>
        <v>1</v>
      </c>
      <c r="W18" s="22" t="str">
        <f t="shared" ref="W18:W23" si="11">IF(COUNT(B18:Q18)&lt;2,"0",SMALL(B18:Q18,2))</f>
        <v>0</v>
      </c>
      <c r="X18" s="22" t="str">
        <f t="shared" ref="X18:X23" si="12">IF(COUNT(B18:Q18)&lt;3,"0",SMALL(B18:Q18,3))</f>
        <v>0</v>
      </c>
      <c r="Y18" s="22" t="str">
        <f t="shared" ref="Y18:Y23" si="13">IF(COUNT(B18:Q18)&lt;4,"0",SMALL(B18:Q18,4))</f>
        <v>0</v>
      </c>
    </row>
    <row r="19" spans="1:25" hidden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1" t="str">
        <f t="shared" si="0"/>
        <v/>
      </c>
      <c r="S19" s="22" t="e">
        <f t="shared" si="7"/>
        <v>#NUM!</v>
      </c>
      <c r="T19" s="38">
        <f t="shared" si="8"/>
        <v>0</v>
      </c>
      <c r="U19" s="23">
        <f t="shared" si="9"/>
        <v>0</v>
      </c>
      <c r="V19" s="22" t="e">
        <f t="shared" si="10"/>
        <v>#NUM!</v>
      </c>
      <c r="W19" s="22" t="str">
        <f t="shared" si="11"/>
        <v>0</v>
      </c>
      <c r="X19" s="22" t="str">
        <f t="shared" si="12"/>
        <v>0</v>
      </c>
      <c r="Y19" s="22" t="str">
        <f t="shared" si="13"/>
        <v>0</v>
      </c>
    </row>
    <row r="20" spans="1:25" x14ac:dyDescent="0.25">
      <c r="A20" s="38" t="s">
        <v>49</v>
      </c>
      <c r="B20" s="19"/>
      <c r="C20" s="19"/>
      <c r="D20" s="19"/>
      <c r="E20" s="19"/>
      <c r="F20" s="19"/>
      <c r="G20" s="19"/>
      <c r="H20" s="19">
        <v>2</v>
      </c>
      <c r="I20" s="19"/>
      <c r="J20" s="19"/>
      <c r="K20" s="19"/>
      <c r="L20" s="19"/>
      <c r="M20" s="19"/>
      <c r="N20" s="19"/>
      <c r="O20" s="19"/>
      <c r="P20" s="19"/>
      <c r="Q20" s="19"/>
      <c r="R20" s="21" t="str">
        <f t="shared" si="0"/>
        <v/>
      </c>
      <c r="S20" s="22">
        <f t="shared" si="7"/>
        <v>2</v>
      </c>
      <c r="T20" s="38" t="str">
        <f t="shared" si="8"/>
        <v>Clare Belfield</v>
      </c>
      <c r="U20" s="23">
        <f t="shared" si="9"/>
        <v>1</v>
      </c>
      <c r="V20" s="22">
        <f t="shared" si="10"/>
        <v>2</v>
      </c>
      <c r="W20" s="22" t="str">
        <f t="shared" si="11"/>
        <v>0</v>
      </c>
      <c r="X20" s="22" t="str">
        <f t="shared" si="12"/>
        <v>0</v>
      </c>
      <c r="Y20" s="22" t="str">
        <f t="shared" si="13"/>
        <v>0</v>
      </c>
    </row>
    <row r="21" spans="1:25" x14ac:dyDescent="0.25">
      <c r="A21" s="38" t="s">
        <v>53</v>
      </c>
      <c r="B21" s="19"/>
      <c r="C21" s="19"/>
      <c r="D21" s="19"/>
      <c r="E21" s="19"/>
      <c r="F21" s="19"/>
      <c r="G21" s="19"/>
      <c r="H21" s="19">
        <v>3</v>
      </c>
      <c r="I21" s="19"/>
      <c r="J21" s="19"/>
      <c r="K21" s="19"/>
      <c r="L21" s="19"/>
      <c r="M21" s="19"/>
      <c r="N21" s="19"/>
      <c r="O21" s="19"/>
      <c r="P21" s="19"/>
      <c r="Q21" s="19"/>
      <c r="R21" s="21" t="str">
        <f t="shared" si="0"/>
        <v/>
      </c>
      <c r="S21" s="22">
        <f t="shared" si="7"/>
        <v>3</v>
      </c>
      <c r="T21" s="38" t="str">
        <f t="shared" si="8"/>
        <v>Michelle Pitt</v>
      </c>
      <c r="U21" s="23">
        <f t="shared" si="9"/>
        <v>1</v>
      </c>
      <c r="V21" s="22">
        <f t="shared" si="10"/>
        <v>3</v>
      </c>
      <c r="W21" s="22" t="str">
        <f t="shared" si="11"/>
        <v>0</v>
      </c>
      <c r="X21" s="22" t="str">
        <f t="shared" si="12"/>
        <v>0</v>
      </c>
      <c r="Y21" s="22" t="str">
        <f t="shared" si="13"/>
        <v>0</v>
      </c>
    </row>
    <row r="22" spans="1:25" x14ac:dyDescent="0.25">
      <c r="A22" s="38" t="s">
        <v>55</v>
      </c>
      <c r="B22" s="19"/>
      <c r="C22" s="19"/>
      <c r="D22" s="19"/>
      <c r="E22" s="19"/>
      <c r="F22" s="19"/>
      <c r="G22" s="19"/>
      <c r="H22" s="19"/>
      <c r="I22" s="19"/>
      <c r="J22" s="19">
        <v>1</v>
      </c>
      <c r="K22" s="19"/>
      <c r="L22" s="19">
        <v>1</v>
      </c>
      <c r="M22" s="19"/>
      <c r="N22" s="19"/>
      <c r="O22" s="19"/>
      <c r="P22" s="19"/>
      <c r="Q22" s="19"/>
      <c r="R22" s="21" t="str">
        <f t="shared" si="0"/>
        <v/>
      </c>
      <c r="S22" s="22">
        <f t="shared" si="7"/>
        <v>2</v>
      </c>
      <c r="T22" s="38" t="str">
        <f t="shared" si="8"/>
        <v>Tessa Robinson</v>
      </c>
      <c r="U22" s="23">
        <f t="shared" si="9"/>
        <v>2</v>
      </c>
      <c r="V22" s="22">
        <f t="shared" si="10"/>
        <v>1</v>
      </c>
      <c r="W22" s="22">
        <f t="shared" si="11"/>
        <v>1</v>
      </c>
      <c r="X22" s="22" t="str">
        <f t="shared" si="12"/>
        <v>0</v>
      </c>
      <c r="Y22" s="22" t="str">
        <f t="shared" si="13"/>
        <v>0</v>
      </c>
    </row>
    <row r="23" spans="1:25" x14ac:dyDescent="0.25">
      <c r="A23" s="38" t="s">
        <v>66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>
        <v>2</v>
      </c>
      <c r="M23" s="19"/>
      <c r="N23" s="19"/>
      <c r="O23" s="19"/>
      <c r="P23" s="19"/>
      <c r="Q23" s="19"/>
      <c r="R23" s="21" t="str">
        <f t="shared" si="0"/>
        <v/>
      </c>
      <c r="S23" s="22">
        <f t="shared" si="7"/>
        <v>2</v>
      </c>
      <c r="T23" s="38" t="str">
        <f t="shared" si="8"/>
        <v>Emma Lund</v>
      </c>
      <c r="U23" s="23">
        <f t="shared" si="9"/>
        <v>1</v>
      </c>
      <c r="V23" s="22">
        <f t="shared" si="10"/>
        <v>2</v>
      </c>
      <c r="W23" s="22" t="str">
        <f t="shared" si="11"/>
        <v>0</v>
      </c>
      <c r="X23" s="22" t="str">
        <f t="shared" si="12"/>
        <v>0</v>
      </c>
      <c r="Y23" s="22" t="str">
        <f t="shared" si="13"/>
        <v>0</v>
      </c>
    </row>
    <row r="24" spans="1:25" x14ac:dyDescent="0.25">
      <c r="A24" s="25" t="s">
        <v>67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1" t="str">
        <f t="shared" si="0"/>
        <v/>
      </c>
      <c r="S24" s="22"/>
      <c r="T24" s="25" t="s">
        <v>67</v>
      </c>
      <c r="U24" s="24"/>
    </row>
    <row r="25" spans="1:25" x14ac:dyDescent="0.25">
      <c r="A25" s="38" t="s">
        <v>38</v>
      </c>
      <c r="B25" s="19"/>
      <c r="C25" s="19"/>
      <c r="D25" s="19"/>
      <c r="E25" s="19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>
        <v>1</v>
      </c>
      <c r="P25" s="19">
        <v>1</v>
      </c>
      <c r="Q25" s="19"/>
      <c r="R25" s="21" t="str">
        <f t="shared" si="0"/>
        <v/>
      </c>
      <c r="S25" s="22">
        <f t="shared" ref="S25:S32" si="14">SUM(V25:Y25)</f>
        <v>3</v>
      </c>
      <c r="T25" s="38" t="str">
        <f t="shared" ref="T25:T32" si="15">A25</f>
        <v>Helen Schofield</v>
      </c>
      <c r="U25" s="23">
        <f t="shared" ref="U25:U32" si="16">COUNT(C25:Q25)</f>
        <v>3</v>
      </c>
      <c r="V25" s="22">
        <f t="shared" ref="V25:V32" si="17">SMALL(B25:Q25,1)</f>
        <v>1</v>
      </c>
      <c r="W25" s="22">
        <f t="shared" ref="W25:W32" si="18">IF(COUNT(B25:Q25)&lt;2,"0",SMALL(B25:Q25,2))</f>
        <v>1</v>
      </c>
      <c r="X25" s="22">
        <f t="shared" ref="X25:X32" si="19">IF(COUNT(B25:Q25)&lt;3,"0",SMALL(B25:Q25,3))</f>
        <v>1</v>
      </c>
      <c r="Y25" s="22" t="str">
        <f t="shared" ref="Y25:Y32" si="20">IF(COUNT(B25:Q25)&lt;4,"0",SMALL(B25:Q25,4))</f>
        <v>0</v>
      </c>
    </row>
    <row r="26" spans="1:25" x14ac:dyDescent="0.25">
      <c r="A26" s="38" t="s">
        <v>34</v>
      </c>
      <c r="B26" s="19"/>
      <c r="C26" s="19">
        <v>1</v>
      </c>
      <c r="D26" s="19">
        <v>1</v>
      </c>
      <c r="E26" s="19">
        <v>2</v>
      </c>
      <c r="F26" s="19">
        <v>1</v>
      </c>
      <c r="G26" s="19"/>
      <c r="H26" s="19">
        <v>3</v>
      </c>
      <c r="I26" s="19"/>
      <c r="J26" s="19">
        <v>3</v>
      </c>
      <c r="K26" s="19">
        <v>1</v>
      </c>
      <c r="L26" s="19"/>
      <c r="M26" s="19">
        <v>1</v>
      </c>
      <c r="N26" s="19"/>
      <c r="O26" s="19"/>
      <c r="P26" s="19">
        <v>2</v>
      </c>
      <c r="Q26" s="19">
        <v>1</v>
      </c>
      <c r="R26" s="21" t="str">
        <f t="shared" si="0"/>
        <v>Q</v>
      </c>
      <c r="S26" s="22">
        <f t="shared" si="14"/>
        <v>4</v>
      </c>
      <c r="T26" s="38" t="str">
        <f t="shared" si="15"/>
        <v>Sharlan Butcher</v>
      </c>
      <c r="U26" s="23">
        <f t="shared" si="16"/>
        <v>10</v>
      </c>
      <c r="V26" s="22">
        <f t="shared" si="17"/>
        <v>1</v>
      </c>
      <c r="W26" s="22">
        <f t="shared" si="18"/>
        <v>1</v>
      </c>
      <c r="X26" s="22">
        <f t="shared" si="19"/>
        <v>1</v>
      </c>
      <c r="Y26" s="22">
        <f t="shared" si="20"/>
        <v>1</v>
      </c>
    </row>
    <row r="27" spans="1:25" hidden="1" x14ac:dyDescent="0.25">
      <c r="A27" s="3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 t="str">
        <f t="shared" si="0"/>
        <v/>
      </c>
      <c r="S27" s="22" t="e">
        <f t="shared" si="14"/>
        <v>#NUM!</v>
      </c>
      <c r="T27" s="38">
        <f t="shared" si="15"/>
        <v>0</v>
      </c>
      <c r="U27" s="23">
        <f t="shared" si="16"/>
        <v>0</v>
      </c>
      <c r="V27" s="22" t="e">
        <f t="shared" si="17"/>
        <v>#NUM!</v>
      </c>
      <c r="W27" s="22" t="str">
        <f t="shared" si="18"/>
        <v>0</v>
      </c>
      <c r="X27" s="22" t="str">
        <f t="shared" si="19"/>
        <v>0</v>
      </c>
      <c r="Y27" s="22" t="str">
        <f t="shared" si="20"/>
        <v>0</v>
      </c>
    </row>
    <row r="28" spans="1:25" x14ac:dyDescent="0.25">
      <c r="A28" s="38" t="s">
        <v>39</v>
      </c>
      <c r="B28" s="19"/>
      <c r="C28" s="19"/>
      <c r="D28" s="19"/>
      <c r="E28" s="19"/>
      <c r="F28" s="19">
        <v>2</v>
      </c>
      <c r="G28" s="19"/>
      <c r="H28" s="19">
        <v>4</v>
      </c>
      <c r="I28" s="19"/>
      <c r="J28" s="19">
        <v>1</v>
      </c>
      <c r="K28" s="19"/>
      <c r="L28" s="19"/>
      <c r="M28" s="19"/>
      <c r="N28" s="19"/>
      <c r="O28" s="19"/>
      <c r="P28" s="19"/>
      <c r="Q28" s="19"/>
      <c r="R28" s="21" t="str">
        <f t="shared" si="0"/>
        <v/>
      </c>
      <c r="S28" s="22">
        <f t="shared" si="14"/>
        <v>7</v>
      </c>
      <c r="T28" s="38" t="str">
        <f t="shared" si="15"/>
        <v>Tanya Shaw</v>
      </c>
      <c r="U28" s="23">
        <f t="shared" si="16"/>
        <v>3</v>
      </c>
      <c r="V28" s="22">
        <f t="shared" si="17"/>
        <v>1</v>
      </c>
      <c r="W28" s="22">
        <f t="shared" si="18"/>
        <v>2</v>
      </c>
      <c r="X28" s="22">
        <f t="shared" si="19"/>
        <v>4</v>
      </c>
      <c r="Y28" s="22" t="str">
        <f t="shared" si="20"/>
        <v>0</v>
      </c>
    </row>
    <row r="29" spans="1:25" x14ac:dyDescent="0.25">
      <c r="A29" s="38" t="s">
        <v>42</v>
      </c>
      <c r="B29" s="19"/>
      <c r="C29" s="19"/>
      <c r="D29" s="19"/>
      <c r="E29" s="19"/>
      <c r="F29" s="19"/>
      <c r="G29" s="19"/>
      <c r="H29" s="19">
        <v>1</v>
      </c>
      <c r="I29" s="19"/>
      <c r="J29" s="19"/>
      <c r="K29" s="19"/>
      <c r="L29" s="19"/>
      <c r="M29" s="19"/>
      <c r="N29" s="19"/>
      <c r="O29" s="19"/>
      <c r="P29" s="19"/>
      <c r="Q29" s="19"/>
      <c r="R29" s="21" t="str">
        <f t="shared" si="0"/>
        <v/>
      </c>
      <c r="S29" s="22">
        <f t="shared" si="14"/>
        <v>1</v>
      </c>
      <c r="T29" s="38" t="str">
        <f t="shared" si="15"/>
        <v>Michelle Tickle</v>
      </c>
      <c r="U29" s="23">
        <f t="shared" si="16"/>
        <v>1</v>
      </c>
      <c r="V29" s="22">
        <f t="shared" si="17"/>
        <v>1</v>
      </c>
      <c r="W29" s="22" t="str">
        <f t="shared" si="18"/>
        <v>0</v>
      </c>
      <c r="X29" s="22" t="str">
        <f t="shared" si="19"/>
        <v>0</v>
      </c>
      <c r="Y29" s="22" t="str">
        <f t="shared" si="20"/>
        <v>0</v>
      </c>
    </row>
    <row r="30" spans="1:25" x14ac:dyDescent="0.25">
      <c r="A30" s="38" t="s">
        <v>48</v>
      </c>
      <c r="B30" s="19"/>
      <c r="C30" s="19"/>
      <c r="D30" s="19"/>
      <c r="E30" s="19"/>
      <c r="F30" s="19"/>
      <c r="G30" s="19"/>
      <c r="H30" s="19">
        <v>2</v>
      </c>
      <c r="I30" s="19"/>
      <c r="J30" s="19">
        <v>2</v>
      </c>
      <c r="K30" s="19"/>
      <c r="L30" s="19"/>
      <c r="M30" s="19"/>
      <c r="N30" s="19"/>
      <c r="O30" s="19"/>
      <c r="P30" s="19"/>
      <c r="Q30" s="19"/>
      <c r="R30" s="21" t="str">
        <f t="shared" si="0"/>
        <v/>
      </c>
      <c r="S30" s="22">
        <f t="shared" si="14"/>
        <v>4</v>
      </c>
      <c r="T30" s="38" t="str">
        <f t="shared" si="15"/>
        <v>Jo McCaffery</v>
      </c>
      <c r="U30" s="23">
        <f t="shared" si="16"/>
        <v>2</v>
      </c>
      <c r="V30" s="22">
        <f t="shared" si="17"/>
        <v>2</v>
      </c>
      <c r="W30" s="22">
        <f t="shared" si="18"/>
        <v>2</v>
      </c>
      <c r="X30" s="22" t="str">
        <f t="shared" si="19"/>
        <v>0</v>
      </c>
      <c r="Y30" s="22" t="str">
        <f t="shared" si="20"/>
        <v>0</v>
      </c>
    </row>
    <row r="31" spans="1:25" x14ac:dyDescent="0.25">
      <c r="A31" s="38" t="s">
        <v>52</v>
      </c>
      <c r="B31" s="19"/>
      <c r="C31" s="19"/>
      <c r="D31" s="19"/>
      <c r="E31" s="19"/>
      <c r="F31" s="19"/>
      <c r="G31" s="19"/>
      <c r="H31" s="19">
        <v>5</v>
      </c>
      <c r="I31" s="19"/>
      <c r="J31" s="19">
        <v>4</v>
      </c>
      <c r="K31" s="19"/>
      <c r="L31" s="19"/>
      <c r="M31" s="19"/>
      <c r="N31" s="19"/>
      <c r="O31" s="19"/>
      <c r="P31" s="19"/>
      <c r="Q31" s="19"/>
      <c r="R31" s="21" t="str">
        <f t="shared" si="0"/>
        <v/>
      </c>
      <c r="S31" s="22">
        <f t="shared" si="14"/>
        <v>9</v>
      </c>
      <c r="T31" s="38" t="str">
        <f t="shared" si="15"/>
        <v>Sue Rigby</v>
      </c>
      <c r="U31" s="23">
        <f t="shared" si="16"/>
        <v>2</v>
      </c>
      <c r="V31" s="22">
        <f t="shared" si="17"/>
        <v>4</v>
      </c>
      <c r="W31" s="22">
        <f t="shared" si="18"/>
        <v>5</v>
      </c>
      <c r="X31" s="22" t="str">
        <f t="shared" si="19"/>
        <v>0</v>
      </c>
      <c r="Y31" s="22" t="str">
        <f t="shared" si="20"/>
        <v>0</v>
      </c>
    </row>
    <row r="32" spans="1:25" x14ac:dyDescent="0.25">
      <c r="A32" s="38" t="s">
        <v>58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>
        <v>2</v>
      </c>
      <c r="N32" s="19"/>
      <c r="O32" s="19"/>
      <c r="P32" s="19"/>
      <c r="Q32" s="19"/>
      <c r="R32" s="21" t="str">
        <f t="shared" si="0"/>
        <v/>
      </c>
      <c r="S32" s="22">
        <f t="shared" si="14"/>
        <v>2</v>
      </c>
      <c r="T32" s="38" t="str">
        <f t="shared" si="15"/>
        <v>Emma Wright</v>
      </c>
      <c r="U32" s="23">
        <f t="shared" si="16"/>
        <v>1</v>
      </c>
      <c r="V32" s="22">
        <f t="shared" si="17"/>
        <v>2</v>
      </c>
      <c r="W32" s="22" t="str">
        <f t="shared" si="18"/>
        <v>0</v>
      </c>
      <c r="X32" s="22" t="str">
        <f t="shared" si="19"/>
        <v>0</v>
      </c>
      <c r="Y32" s="22" t="str">
        <f t="shared" si="20"/>
        <v>0</v>
      </c>
    </row>
    <row r="33" spans="1:25" x14ac:dyDescent="0.25">
      <c r="A33" s="25" t="s">
        <v>68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1" t="str">
        <f t="shared" si="0"/>
        <v/>
      </c>
      <c r="S33" s="22"/>
      <c r="T33" s="25" t="s">
        <v>68</v>
      </c>
      <c r="U33" s="24"/>
    </row>
    <row r="34" spans="1:25" x14ac:dyDescent="0.25">
      <c r="A34" s="38" t="s">
        <v>40</v>
      </c>
      <c r="B34" s="19"/>
      <c r="C34" s="19"/>
      <c r="D34" s="19"/>
      <c r="E34" s="19"/>
      <c r="F34" s="19"/>
      <c r="G34" s="19"/>
      <c r="H34" s="19">
        <v>1</v>
      </c>
      <c r="I34" s="19"/>
      <c r="J34" s="19">
        <v>1</v>
      </c>
      <c r="K34" s="19"/>
      <c r="L34" s="19">
        <v>1</v>
      </c>
      <c r="M34" s="19"/>
      <c r="N34" s="19"/>
      <c r="O34" s="19">
        <v>1</v>
      </c>
      <c r="P34" s="19">
        <v>1</v>
      </c>
      <c r="Q34" s="19"/>
      <c r="R34" s="21" t="str">
        <f t="shared" si="0"/>
        <v>Q</v>
      </c>
      <c r="S34" s="22">
        <f>SUM(V34:Y34)</f>
        <v>4</v>
      </c>
      <c r="T34" s="38" t="str">
        <f>A34</f>
        <v>Kay Twist</v>
      </c>
      <c r="U34" s="23">
        <f>COUNT(C34:Q34)</f>
        <v>5</v>
      </c>
      <c r="V34" s="22">
        <f>SMALL(B34:Q34,1)</f>
        <v>1</v>
      </c>
      <c r="W34" s="22">
        <f>IF(COUNT(B34:Q34)&lt;2,"0",SMALL(B34:Q34,2))</f>
        <v>1</v>
      </c>
      <c r="X34" s="22">
        <f>IF(COUNT(B34:Q34)&lt;3,"0",SMALL(B34:Q34,3))</f>
        <v>1</v>
      </c>
      <c r="Y34" s="22">
        <f>IF(COUNT(B34:Q34)&lt;4,"0",SMALL(B34:Q34,4))</f>
        <v>1</v>
      </c>
    </row>
    <row r="35" spans="1:25" x14ac:dyDescent="0.25">
      <c r="A35" s="38" t="s">
        <v>155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>
        <v>2</v>
      </c>
      <c r="Q35" s="19"/>
      <c r="R35" s="21" t="str">
        <f t="shared" si="0"/>
        <v/>
      </c>
      <c r="S35" s="22"/>
      <c r="T35" s="38" t="str">
        <f>A35</f>
        <v>Catherine Nichols</v>
      </c>
      <c r="U35" s="23"/>
      <c r="V35" s="5"/>
      <c r="W35" s="5"/>
      <c r="X35" s="5"/>
      <c r="Y35" s="5"/>
    </row>
    <row r="36" spans="1:25" x14ac:dyDescent="0.25">
      <c r="A36" s="38" t="s">
        <v>154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v>3</v>
      </c>
      <c r="Q36" s="19"/>
      <c r="R36" s="21"/>
      <c r="S36" s="22">
        <v>3</v>
      </c>
      <c r="T36" s="38" t="str">
        <f>A36</f>
        <v>Christine Fare</v>
      </c>
      <c r="U36" s="23"/>
      <c r="V36" s="5"/>
      <c r="W36" s="5"/>
      <c r="X36" s="5"/>
      <c r="Y36" s="5"/>
    </row>
    <row r="37" spans="1:25" x14ac:dyDescent="0.25">
      <c r="A37" s="38" t="s">
        <v>69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1" t="str">
        <f t="shared" si="0"/>
        <v/>
      </c>
      <c r="S37" s="22"/>
      <c r="T37" s="25" t="s">
        <v>69</v>
      </c>
      <c r="U37" s="24"/>
    </row>
    <row r="38" spans="1:25" x14ac:dyDescent="0.25">
      <c r="A38" s="25"/>
      <c r="B38" s="19"/>
      <c r="C38" s="19">
        <v>1</v>
      </c>
      <c r="D38" s="19">
        <v>1</v>
      </c>
      <c r="E38" s="19">
        <v>1</v>
      </c>
      <c r="F38" s="19">
        <v>1</v>
      </c>
      <c r="G38" s="19"/>
      <c r="H38" s="19">
        <v>4</v>
      </c>
      <c r="I38" s="19"/>
      <c r="J38" s="19">
        <v>4</v>
      </c>
      <c r="K38" s="19">
        <v>1</v>
      </c>
      <c r="L38" s="19"/>
      <c r="M38" s="19"/>
      <c r="N38" s="19"/>
      <c r="O38" s="19"/>
      <c r="P38" s="19">
        <v>3</v>
      </c>
      <c r="Q38" s="19">
        <v>2</v>
      </c>
      <c r="R38" s="21" t="str">
        <f t="shared" si="0"/>
        <v>Q</v>
      </c>
      <c r="S38" s="22">
        <f t="shared" ref="S38:S43" si="21">SUM(V38:Y38)</f>
        <v>4</v>
      </c>
      <c r="T38" s="38" t="str">
        <f t="shared" ref="T38:T43" si="22">A39</f>
        <v>Dawn Biggs</v>
      </c>
      <c r="U38" s="23">
        <f t="shared" ref="U38:U43" si="23">COUNT(C38:Q38)</f>
        <v>9</v>
      </c>
      <c r="V38" s="22">
        <f t="shared" ref="V38:V43" si="24">SMALL(B38:Q38,1)</f>
        <v>1</v>
      </c>
      <c r="W38" s="22">
        <f t="shared" ref="W38:W43" si="25">IF(COUNT(B38:Q38)&lt;2,"0",SMALL(B38:Q38,2))</f>
        <v>1</v>
      </c>
      <c r="X38" s="22">
        <f t="shared" ref="X38:X43" si="26">IF(COUNT(B38:Q38)&lt;3,"0",SMALL(B38:Q38,3))</f>
        <v>1</v>
      </c>
      <c r="Y38" s="22">
        <f t="shared" ref="Y38:Y43" si="27">IF(COUNT(B38:Q38)&lt;4,"0",SMALL(B38:Q38,4))</f>
        <v>1</v>
      </c>
    </row>
    <row r="39" spans="1:25" x14ac:dyDescent="0.25">
      <c r="A39" s="38" t="s">
        <v>35</v>
      </c>
      <c r="B39" s="19"/>
      <c r="C39" s="19"/>
      <c r="D39" s="19"/>
      <c r="E39" s="19"/>
      <c r="F39" s="19"/>
      <c r="G39" s="19"/>
      <c r="H39" s="19">
        <v>1</v>
      </c>
      <c r="I39" s="19"/>
      <c r="J39" s="19">
        <v>2</v>
      </c>
      <c r="K39" s="19"/>
      <c r="L39" s="19"/>
      <c r="M39" s="19"/>
      <c r="N39" s="19"/>
      <c r="O39" s="19"/>
      <c r="P39" s="19"/>
      <c r="Q39" s="19"/>
      <c r="R39" s="21" t="str">
        <f t="shared" si="0"/>
        <v/>
      </c>
      <c r="S39" s="22">
        <f t="shared" si="21"/>
        <v>3</v>
      </c>
      <c r="T39" s="38" t="str">
        <f t="shared" si="22"/>
        <v>Sue Coulthurst</v>
      </c>
      <c r="U39" s="23">
        <f t="shared" si="23"/>
        <v>2</v>
      </c>
      <c r="V39" s="22">
        <f t="shared" si="24"/>
        <v>1</v>
      </c>
      <c r="W39" s="22">
        <f t="shared" si="25"/>
        <v>2</v>
      </c>
      <c r="X39" s="22" t="str">
        <f t="shared" si="26"/>
        <v>0</v>
      </c>
      <c r="Y39" s="22" t="str">
        <f t="shared" si="27"/>
        <v>0</v>
      </c>
    </row>
    <row r="40" spans="1:25" x14ac:dyDescent="0.25">
      <c r="A40" s="38" t="s">
        <v>70</v>
      </c>
      <c r="B40" s="19"/>
      <c r="C40" s="19"/>
      <c r="D40" s="19"/>
      <c r="E40" s="19"/>
      <c r="F40" s="19"/>
      <c r="G40" s="19"/>
      <c r="H40" s="19">
        <v>2</v>
      </c>
      <c r="I40" s="19"/>
      <c r="J40" s="19">
        <v>3</v>
      </c>
      <c r="K40" s="19"/>
      <c r="L40" s="19"/>
      <c r="M40" s="19"/>
      <c r="N40" s="19"/>
      <c r="O40" s="19"/>
      <c r="P40" s="19">
        <v>1</v>
      </c>
      <c r="Q40" s="19"/>
      <c r="R40" s="21" t="str">
        <f t="shared" si="0"/>
        <v/>
      </c>
      <c r="S40" s="22">
        <f t="shared" si="21"/>
        <v>6</v>
      </c>
      <c r="T40" s="38" t="str">
        <f t="shared" si="22"/>
        <v>Lisa Minns</v>
      </c>
      <c r="U40" s="23">
        <f t="shared" si="23"/>
        <v>3</v>
      </c>
      <c r="V40" s="22">
        <f t="shared" si="24"/>
        <v>1</v>
      </c>
      <c r="W40" s="22">
        <f t="shared" si="25"/>
        <v>2</v>
      </c>
      <c r="X40" s="22">
        <f t="shared" si="26"/>
        <v>3</v>
      </c>
      <c r="Y40" s="22" t="str">
        <f t="shared" si="27"/>
        <v>0</v>
      </c>
    </row>
    <row r="41" spans="1:25" x14ac:dyDescent="0.25">
      <c r="A41" s="38" t="s">
        <v>43</v>
      </c>
      <c r="B41" s="19"/>
      <c r="C41" s="19"/>
      <c r="D41" s="19"/>
      <c r="E41" s="19"/>
      <c r="F41" s="19"/>
      <c r="G41" s="19"/>
      <c r="H41" s="19">
        <v>3</v>
      </c>
      <c r="I41" s="19"/>
      <c r="J41" s="19"/>
      <c r="K41" s="19"/>
      <c r="L41" s="19"/>
      <c r="M41" s="19"/>
      <c r="N41" s="19"/>
      <c r="O41" s="19"/>
      <c r="P41" s="19">
        <v>2</v>
      </c>
      <c r="Q41" s="19"/>
      <c r="R41" s="21" t="str">
        <f t="shared" si="0"/>
        <v/>
      </c>
      <c r="S41" s="22">
        <f t="shared" si="21"/>
        <v>5</v>
      </c>
      <c r="T41" s="38" t="str">
        <f t="shared" si="22"/>
        <v>Agness Woods</v>
      </c>
      <c r="U41" s="23">
        <f t="shared" si="23"/>
        <v>2</v>
      </c>
      <c r="V41" s="22">
        <f t="shared" si="24"/>
        <v>2</v>
      </c>
      <c r="W41" s="22">
        <f t="shared" si="25"/>
        <v>3</v>
      </c>
      <c r="X41" s="22" t="str">
        <f t="shared" si="26"/>
        <v>0</v>
      </c>
      <c r="Y41" s="22" t="str">
        <f t="shared" si="27"/>
        <v>0</v>
      </c>
    </row>
    <row r="42" spans="1:25" x14ac:dyDescent="0.25">
      <c r="A42" s="38" t="s">
        <v>45</v>
      </c>
      <c r="B42" s="19"/>
      <c r="C42" s="19"/>
      <c r="D42" s="19"/>
      <c r="E42" s="19"/>
      <c r="F42" s="19"/>
      <c r="G42" s="19"/>
      <c r="H42" s="19">
        <v>5</v>
      </c>
      <c r="I42" s="19"/>
      <c r="J42" s="19"/>
      <c r="K42" s="19"/>
      <c r="L42" s="19"/>
      <c r="M42" s="19"/>
      <c r="N42" s="19"/>
      <c r="O42" s="19"/>
      <c r="P42" s="19"/>
      <c r="Q42" s="19"/>
      <c r="R42" s="21" t="str">
        <f t="shared" si="0"/>
        <v/>
      </c>
      <c r="S42" s="22">
        <f t="shared" si="21"/>
        <v>5</v>
      </c>
      <c r="T42" s="38" t="str">
        <f t="shared" si="22"/>
        <v>Karen Cook</v>
      </c>
      <c r="U42" s="23">
        <f t="shared" si="23"/>
        <v>1</v>
      </c>
      <c r="V42" s="22">
        <f t="shared" si="24"/>
        <v>5</v>
      </c>
      <c r="W42" s="22" t="str">
        <f t="shared" si="25"/>
        <v>0</v>
      </c>
      <c r="X42" s="22" t="str">
        <f t="shared" si="26"/>
        <v>0</v>
      </c>
      <c r="Y42" s="22" t="str">
        <f t="shared" si="27"/>
        <v>0</v>
      </c>
    </row>
    <row r="43" spans="1:25" x14ac:dyDescent="0.25">
      <c r="A43" s="38" t="s">
        <v>50</v>
      </c>
      <c r="B43" s="19"/>
      <c r="C43" s="19"/>
      <c r="D43" s="19"/>
      <c r="E43" s="19"/>
      <c r="F43" s="19"/>
      <c r="G43" s="19"/>
      <c r="H43" s="19"/>
      <c r="I43" s="19"/>
      <c r="J43" s="19">
        <v>1</v>
      </c>
      <c r="K43" s="19"/>
      <c r="L43" s="19"/>
      <c r="M43" s="19"/>
      <c r="N43" s="19"/>
      <c r="O43" s="19"/>
      <c r="P43" s="19"/>
      <c r="Q43" s="19">
        <v>1</v>
      </c>
      <c r="R43" s="21"/>
      <c r="S43" s="22">
        <f t="shared" si="21"/>
        <v>2</v>
      </c>
      <c r="T43" s="38" t="str">
        <f t="shared" si="22"/>
        <v>Carmel Sullivan</v>
      </c>
      <c r="U43" s="23">
        <f t="shared" si="23"/>
        <v>2</v>
      </c>
      <c r="V43" s="22">
        <f t="shared" si="24"/>
        <v>1</v>
      </c>
      <c r="W43" s="22">
        <f t="shared" si="25"/>
        <v>1</v>
      </c>
      <c r="X43" s="22" t="str">
        <f t="shared" si="26"/>
        <v>0</v>
      </c>
      <c r="Y43" s="22" t="str">
        <f t="shared" si="27"/>
        <v>0</v>
      </c>
    </row>
    <row r="44" spans="1:25" x14ac:dyDescent="0.25">
      <c r="A44" s="38" t="s">
        <v>56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1" t="str">
        <f t="shared" si="0"/>
        <v/>
      </c>
      <c r="S44" s="22"/>
      <c r="T44" s="25" t="s">
        <v>71</v>
      </c>
      <c r="U44" s="23"/>
    </row>
    <row r="45" spans="1:25" x14ac:dyDescent="0.25">
      <c r="A45" s="25" t="s">
        <v>71</v>
      </c>
      <c r="B45" s="19"/>
      <c r="C45" s="19"/>
      <c r="D45" s="19">
        <v>1</v>
      </c>
      <c r="E45" s="19"/>
      <c r="F45" s="19"/>
      <c r="G45" s="19">
        <v>1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1" t="str">
        <f t="shared" si="0"/>
        <v/>
      </c>
      <c r="S45" s="22">
        <f t="shared" ref="S45:S47" si="28">SUM(V45:Y45)</f>
        <v>2</v>
      </c>
      <c r="T45" s="38" t="str">
        <f>A46</f>
        <v>Tracey Fryman</v>
      </c>
      <c r="U45" s="23">
        <f t="shared" ref="U45:U47" si="29">COUNT(C45:Q45)</f>
        <v>2</v>
      </c>
      <c r="V45" s="22">
        <f>SMALL(B45:Q45,1)</f>
        <v>1</v>
      </c>
      <c r="W45" s="22">
        <f>IF(COUNT(B45:Q45)&lt;2,"0",SMALL(B45:Q45,2))</f>
        <v>1</v>
      </c>
      <c r="X45" s="22" t="str">
        <f>IF(COUNT(B45:Q45)&lt;3,"0",SMALL(B45:Q45,3))</f>
        <v>0</v>
      </c>
      <c r="Y45" s="22" t="str">
        <f>IF(COUNT(B45:Q45)&lt;4,"0",SMALL(B45:Q45,4))</f>
        <v>0</v>
      </c>
    </row>
    <row r="46" spans="1:25" x14ac:dyDescent="0.25">
      <c r="A46" s="38" t="s">
        <v>36</v>
      </c>
      <c r="B46" s="19"/>
      <c r="C46" s="19"/>
      <c r="D46" s="19"/>
      <c r="E46" s="19"/>
      <c r="F46" s="19"/>
      <c r="G46" s="19"/>
      <c r="H46" s="19">
        <v>1</v>
      </c>
      <c r="I46" s="19"/>
      <c r="J46" s="19">
        <v>1</v>
      </c>
      <c r="K46" s="19"/>
      <c r="L46" s="19"/>
      <c r="M46" s="19"/>
      <c r="N46" s="21"/>
      <c r="O46" s="21"/>
      <c r="P46" s="21"/>
      <c r="Q46" s="21"/>
      <c r="R46" s="21" t="str">
        <f t="shared" si="0"/>
        <v/>
      </c>
      <c r="S46" s="22">
        <f t="shared" si="28"/>
        <v>2</v>
      </c>
      <c r="T46" s="38" t="str">
        <f>A47</f>
        <v>Bev Wilding</v>
      </c>
      <c r="U46" s="23">
        <f t="shared" si="29"/>
        <v>2</v>
      </c>
      <c r="V46" s="22">
        <f>SMALL(B46:Q46,1)</f>
        <v>1</v>
      </c>
      <c r="W46" s="22">
        <f>IF(COUNT(B46:Q46)&lt;2,"0",SMALL(B46:Q46,2))</f>
        <v>1</v>
      </c>
      <c r="X46" s="22" t="str">
        <f>IF(COUNT(B46:Q46)&lt;3,"0",SMALL(B46:Q46,3))</f>
        <v>0</v>
      </c>
      <c r="Y46" s="22" t="str">
        <f>IF(COUNT(B46:Q46)&lt;4,"0",SMALL(B46:Q46,4))</f>
        <v>0</v>
      </c>
    </row>
    <row r="47" spans="1:25" x14ac:dyDescent="0.25">
      <c r="A47" s="38" t="s">
        <v>72</v>
      </c>
      <c r="B47" s="3"/>
      <c r="C47" s="3"/>
      <c r="D47" s="3"/>
      <c r="E47" s="3"/>
      <c r="F47" s="3"/>
      <c r="G47" s="3"/>
      <c r="H47" s="3"/>
      <c r="I47" s="3"/>
      <c r="J47" s="3">
        <v>2</v>
      </c>
      <c r="K47" s="3"/>
      <c r="L47" s="3">
        <v>1</v>
      </c>
      <c r="M47" s="3"/>
      <c r="N47" s="15"/>
      <c r="O47" s="15"/>
      <c r="P47" s="15"/>
      <c r="Q47" s="15"/>
      <c r="R47" s="21" t="str">
        <f t="shared" si="0"/>
        <v/>
      </c>
      <c r="S47" s="22">
        <f t="shared" si="28"/>
        <v>3</v>
      </c>
      <c r="T47" s="38" t="str">
        <f>A48</f>
        <v>Liz Sharrocks</v>
      </c>
      <c r="U47" s="23">
        <f t="shared" si="29"/>
        <v>2</v>
      </c>
      <c r="V47" s="22">
        <f>SMALL(B47:Q47,1)</f>
        <v>1</v>
      </c>
      <c r="W47" s="22">
        <f>IF(COUNT(B47:Q47)&lt;2,"0",SMALL(B47:Q47,2))</f>
        <v>2</v>
      </c>
      <c r="X47" s="22" t="str">
        <f>IF(COUNT(B47:Q47)&lt;3,"0",SMALL(B47:Q47,3))</f>
        <v>0</v>
      </c>
      <c r="Y47" s="22" t="str">
        <f>IF(COUNT(B47:Q47)&lt;4,"0",SMALL(B47:Q47,4))</f>
        <v>0</v>
      </c>
    </row>
    <row r="48" spans="1:25" x14ac:dyDescent="0.25">
      <c r="A48" s="86" t="s">
        <v>51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5"/>
      <c r="O48" s="15"/>
      <c r="P48" s="15"/>
      <c r="Q48" s="15"/>
      <c r="R48" s="15"/>
      <c r="S48" s="5"/>
      <c r="T48" s="6"/>
      <c r="U48" s="9"/>
    </row>
    <row r="49" spans="1:21" x14ac:dyDescent="0.25">
      <c r="A49" s="1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5"/>
      <c r="O49" s="15"/>
      <c r="P49" s="15"/>
      <c r="Q49" s="15"/>
      <c r="R49" s="15"/>
      <c r="S49" s="5"/>
      <c r="T49" s="6"/>
      <c r="U49" s="9"/>
    </row>
    <row r="50" spans="1:21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5"/>
      <c r="O50" s="15"/>
      <c r="P50" s="15"/>
      <c r="Q50" s="15"/>
      <c r="R50" s="15"/>
      <c r="S50" s="5"/>
      <c r="T50" s="6"/>
      <c r="U50" s="9"/>
    </row>
    <row r="51" spans="1:21" x14ac:dyDescent="0.25">
      <c r="C51" s="36"/>
      <c r="D51" s="3"/>
      <c r="E51" s="3"/>
      <c r="F51" s="3"/>
      <c r="G51" s="3"/>
      <c r="H51" s="3"/>
      <c r="I51" s="3"/>
      <c r="J51" s="3"/>
      <c r="K51" s="3"/>
      <c r="L51" s="3"/>
      <c r="M51" s="3"/>
      <c r="N51" s="5"/>
      <c r="O51" s="5"/>
      <c r="P51" s="5"/>
      <c r="Q51" s="5"/>
      <c r="R51" s="5"/>
      <c r="S51" s="6"/>
      <c r="T51" s="7"/>
      <c r="U51" s="6"/>
    </row>
    <row r="52" spans="1:21" x14ac:dyDescent="0.25">
      <c r="B52" s="35"/>
      <c r="C52" s="36"/>
      <c r="D52" s="3"/>
      <c r="E52" s="3"/>
      <c r="F52" s="3"/>
      <c r="G52" s="3"/>
      <c r="H52" s="3"/>
      <c r="I52" s="3"/>
      <c r="J52" s="3"/>
      <c r="K52" s="3"/>
      <c r="L52" s="3"/>
      <c r="M52" s="3"/>
      <c r="N52" s="5"/>
      <c r="O52" s="5"/>
      <c r="P52" s="5"/>
      <c r="Q52" s="5"/>
      <c r="R52" s="5"/>
      <c r="S52" s="6"/>
      <c r="T52" s="7"/>
      <c r="U52" s="6"/>
    </row>
    <row r="53" spans="1:21" x14ac:dyDescent="0.25">
      <c r="B53" s="35"/>
      <c r="C53" s="36"/>
      <c r="D53" s="3"/>
      <c r="E53" s="3"/>
      <c r="F53" s="3"/>
      <c r="G53" s="3"/>
      <c r="H53" s="3"/>
      <c r="I53" s="3"/>
      <c r="J53" s="3"/>
      <c r="K53" s="3"/>
      <c r="L53" s="3"/>
      <c r="M53" s="3"/>
      <c r="N53" s="5"/>
      <c r="O53" s="5"/>
      <c r="P53" s="5"/>
      <c r="Q53" s="5"/>
      <c r="R53" s="5"/>
      <c r="S53" s="6"/>
      <c r="T53" s="9"/>
      <c r="U53" s="8"/>
    </row>
    <row r="54" spans="1:21" x14ac:dyDescent="0.25">
      <c r="B54" s="35"/>
      <c r="C54" s="36"/>
      <c r="D54" s="3"/>
      <c r="E54" s="3"/>
      <c r="F54" s="3"/>
      <c r="G54" s="3"/>
      <c r="H54" s="3"/>
      <c r="I54" s="3"/>
      <c r="J54" s="3"/>
      <c r="K54" s="3"/>
      <c r="L54" s="3"/>
      <c r="M54" s="3"/>
      <c r="N54" s="5"/>
      <c r="O54" s="5"/>
      <c r="P54" s="5"/>
      <c r="Q54" s="5"/>
      <c r="R54" s="5"/>
      <c r="S54" s="6"/>
      <c r="T54" s="9"/>
      <c r="U54" s="8"/>
    </row>
    <row r="55" spans="1:21" x14ac:dyDescent="0.25">
      <c r="B55" s="35"/>
      <c r="C55" s="36"/>
      <c r="D55" s="3"/>
      <c r="E55" s="3"/>
      <c r="F55" s="3"/>
      <c r="G55" s="3"/>
      <c r="H55" s="3"/>
      <c r="I55" s="3"/>
      <c r="J55" s="3"/>
      <c r="K55" s="3"/>
      <c r="L55" s="3"/>
      <c r="M55" s="3"/>
      <c r="N55" s="5"/>
      <c r="O55" s="5"/>
      <c r="P55" s="5"/>
      <c r="Q55" s="5"/>
      <c r="R55" s="5"/>
      <c r="S55" s="6"/>
      <c r="T55" s="9"/>
      <c r="U55" s="8"/>
    </row>
    <row r="56" spans="1:21" x14ac:dyDescent="0.25">
      <c r="A56" s="12"/>
      <c r="B56" s="35"/>
      <c r="C56" s="36"/>
      <c r="D56" s="3"/>
      <c r="E56" s="3"/>
      <c r="F56" s="3"/>
      <c r="G56" s="3"/>
      <c r="H56" s="3"/>
      <c r="I56" s="3"/>
      <c r="J56" s="3"/>
      <c r="K56" s="3"/>
      <c r="L56" s="3"/>
      <c r="M56" s="3"/>
      <c r="N56" s="5"/>
      <c r="O56" s="5"/>
      <c r="P56" s="5"/>
      <c r="Q56" s="5"/>
      <c r="R56" s="5"/>
      <c r="S56" s="6"/>
      <c r="T56" s="9"/>
      <c r="U56" s="8"/>
    </row>
    <row r="57" spans="1:21" x14ac:dyDescent="0.25">
      <c r="A57" s="12"/>
      <c r="B57" s="35"/>
      <c r="C57" s="36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5"/>
      <c r="P57" s="5"/>
      <c r="Q57" s="5"/>
      <c r="R57" s="5"/>
      <c r="S57" s="6"/>
      <c r="T57" s="7"/>
      <c r="U57" s="6"/>
    </row>
    <row r="58" spans="1:21" x14ac:dyDescent="0.25">
      <c r="A58" s="12"/>
      <c r="B58" s="35"/>
      <c r="C58" s="36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5"/>
      <c r="P58" s="5"/>
      <c r="Q58" s="5"/>
      <c r="R58" s="5"/>
      <c r="S58" s="6"/>
      <c r="T58" s="9"/>
      <c r="U58" s="8"/>
    </row>
    <row r="59" spans="1:21" x14ac:dyDescent="0.25">
      <c r="A59" s="12"/>
      <c r="B59" s="35"/>
      <c r="C59" s="36"/>
      <c r="D59" s="3"/>
      <c r="E59" s="3"/>
      <c r="F59" s="3"/>
      <c r="G59" s="3"/>
      <c r="H59" s="3"/>
      <c r="I59" s="3"/>
      <c r="J59" s="3"/>
      <c r="K59" s="3"/>
      <c r="L59" s="3"/>
      <c r="M59" s="3"/>
      <c r="N59" s="5"/>
      <c r="O59" s="5"/>
      <c r="P59" s="5"/>
      <c r="Q59" s="5"/>
      <c r="R59" s="5"/>
      <c r="S59" s="6"/>
      <c r="T59" s="7"/>
      <c r="U59" s="6"/>
    </row>
    <row r="60" spans="1:21" x14ac:dyDescent="0.25">
      <c r="A60" s="12"/>
      <c r="B60" s="35"/>
      <c r="C60" s="36"/>
      <c r="D60" s="3"/>
      <c r="E60" s="3"/>
      <c r="F60" s="3"/>
      <c r="G60" s="3"/>
      <c r="H60" s="3"/>
      <c r="I60" s="3"/>
      <c r="J60" s="3"/>
      <c r="K60" s="3"/>
      <c r="L60" s="3"/>
      <c r="M60" s="3"/>
      <c r="N60" s="5"/>
      <c r="O60" s="5"/>
      <c r="P60" s="5"/>
      <c r="Q60" s="5"/>
      <c r="R60" s="5"/>
      <c r="S60" s="6"/>
      <c r="T60" s="7"/>
      <c r="U60" s="6"/>
    </row>
    <row r="61" spans="1:21" x14ac:dyDescent="0.25">
      <c r="A61" s="12"/>
      <c r="B61" s="35"/>
      <c r="C61" s="36"/>
      <c r="D61" s="3"/>
      <c r="E61" s="3"/>
      <c r="F61" s="3"/>
      <c r="G61" s="3"/>
      <c r="H61" s="3"/>
      <c r="I61" s="3"/>
      <c r="J61" s="3"/>
      <c r="K61" s="3"/>
      <c r="L61" s="3"/>
      <c r="M61" s="3"/>
      <c r="N61" s="5"/>
      <c r="O61" s="5"/>
      <c r="P61" s="5"/>
      <c r="Q61" s="5"/>
      <c r="R61" s="5"/>
      <c r="S61" s="6"/>
      <c r="T61" s="9"/>
      <c r="U61" s="8"/>
    </row>
    <row r="62" spans="1:21" x14ac:dyDescent="0.25">
      <c r="A62" s="12"/>
      <c r="B62" s="35"/>
      <c r="C62" s="36"/>
      <c r="D62" s="3"/>
      <c r="E62" s="3"/>
      <c r="F62" s="3"/>
      <c r="G62" s="3"/>
      <c r="H62" s="3"/>
      <c r="I62" s="3"/>
      <c r="J62" s="3"/>
      <c r="K62" s="3"/>
      <c r="L62" s="3"/>
      <c r="M62" s="3"/>
      <c r="N62" s="5"/>
      <c r="O62" s="5"/>
      <c r="P62" s="5"/>
      <c r="Q62" s="5"/>
      <c r="R62" s="5"/>
      <c r="S62" s="6"/>
      <c r="T62" s="9"/>
      <c r="U62" s="8"/>
    </row>
    <row r="63" spans="1:21" x14ac:dyDescent="0.25">
      <c r="A63" s="12"/>
      <c r="B63" s="35"/>
      <c r="C63" s="36"/>
      <c r="D63" s="3"/>
      <c r="E63" s="3"/>
      <c r="F63" s="3"/>
      <c r="G63" s="3"/>
      <c r="H63" s="3"/>
      <c r="I63" s="3"/>
      <c r="J63" s="3"/>
      <c r="K63" s="3"/>
      <c r="L63" s="3"/>
      <c r="M63" s="3"/>
      <c r="N63" s="5"/>
      <c r="O63" s="5"/>
      <c r="P63" s="5"/>
      <c r="Q63" s="5"/>
      <c r="R63" s="5"/>
      <c r="S63" s="6"/>
      <c r="T63" s="7"/>
      <c r="U63" s="6"/>
    </row>
    <row r="64" spans="1:21" x14ac:dyDescent="0.25">
      <c r="A64" s="12"/>
      <c r="B64" s="35"/>
      <c r="C64" s="36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/>
      <c r="O64"/>
      <c r="P64"/>
      <c r="Q64"/>
      <c r="R64"/>
    </row>
    <row r="65" spans="1:18" x14ac:dyDescent="0.25">
      <c r="A65" s="12"/>
      <c r="B65" s="35"/>
      <c r="C65" s="36"/>
      <c r="N65"/>
      <c r="O65"/>
      <c r="P65"/>
      <c r="Q65"/>
      <c r="R65"/>
    </row>
    <row r="66" spans="1:18" x14ac:dyDescent="0.25">
      <c r="A66" s="12"/>
      <c r="B66" s="35"/>
      <c r="C66" s="36"/>
      <c r="N66"/>
      <c r="O66"/>
      <c r="P66"/>
      <c r="Q66"/>
      <c r="R66"/>
    </row>
    <row r="67" spans="1:18" x14ac:dyDescent="0.25">
      <c r="A67" s="12"/>
      <c r="B67" s="35"/>
      <c r="C67" s="36"/>
      <c r="N67"/>
      <c r="O67"/>
      <c r="P67"/>
      <c r="Q67"/>
      <c r="R67"/>
    </row>
    <row r="68" spans="1:18" x14ac:dyDescent="0.25">
      <c r="A68" s="12"/>
      <c r="B68" s="35"/>
      <c r="C68" s="36"/>
      <c r="N68"/>
      <c r="O68"/>
      <c r="P68"/>
      <c r="Q68"/>
      <c r="R68"/>
    </row>
    <row r="69" spans="1:18" x14ac:dyDescent="0.25">
      <c r="A69" s="12"/>
      <c r="B69" s="35"/>
      <c r="C69" s="36"/>
      <c r="N69"/>
      <c r="O69"/>
      <c r="P69"/>
      <c r="Q69"/>
      <c r="R69"/>
    </row>
    <row r="70" spans="1:18" x14ac:dyDescent="0.25">
      <c r="A70" s="12"/>
      <c r="B70" s="35"/>
      <c r="C70" s="36"/>
      <c r="N70"/>
      <c r="O70"/>
      <c r="P70"/>
      <c r="Q70"/>
      <c r="R70"/>
    </row>
    <row r="71" spans="1:18" x14ac:dyDescent="0.25">
      <c r="A71" s="12"/>
      <c r="B71" s="35"/>
      <c r="C71" s="36"/>
      <c r="N71"/>
      <c r="O71"/>
      <c r="P71"/>
      <c r="Q71"/>
      <c r="R71"/>
    </row>
    <row r="72" spans="1:18" x14ac:dyDescent="0.25">
      <c r="A72" s="12"/>
      <c r="B72" s="35"/>
      <c r="C72" s="36"/>
      <c r="N72"/>
      <c r="O72"/>
      <c r="P72"/>
      <c r="Q72"/>
      <c r="R72"/>
    </row>
    <row r="73" spans="1:18" x14ac:dyDescent="0.25">
      <c r="A73" s="12"/>
      <c r="B73" s="35"/>
      <c r="C73" s="36"/>
      <c r="N73"/>
      <c r="O73"/>
      <c r="P73"/>
      <c r="Q73"/>
      <c r="R73"/>
    </row>
    <row r="74" spans="1:18" x14ac:dyDescent="0.25">
      <c r="A74" s="12"/>
      <c r="B74" s="35"/>
      <c r="C74" s="36"/>
      <c r="N74"/>
      <c r="O74"/>
      <c r="P74"/>
      <c r="Q74"/>
      <c r="R74"/>
    </row>
    <row r="75" spans="1:18" x14ac:dyDescent="0.25">
      <c r="A75" s="12"/>
      <c r="B75" s="35"/>
      <c r="C75" s="36"/>
      <c r="N75"/>
      <c r="O75"/>
      <c r="P75"/>
      <c r="Q75"/>
      <c r="R75"/>
    </row>
    <row r="76" spans="1:18" x14ac:dyDescent="0.25">
      <c r="A76" s="12"/>
      <c r="B76" s="35"/>
      <c r="C76" s="36"/>
      <c r="N76"/>
      <c r="O76"/>
      <c r="P76"/>
      <c r="Q76"/>
      <c r="R76"/>
    </row>
    <row r="77" spans="1:18" x14ac:dyDescent="0.25">
      <c r="A77" s="12"/>
      <c r="B77" s="35"/>
      <c r="C77" s="36"/>
      <c r="N77"/>
      <c r="O77"/>
      <c r="P77"/>
      <c r="Q77"/>
      <c r="R77"/>
    </row>
    <row r="78" spans="1:18" x14ac:dyDescent="0.25">
      <c r="A78" s="12"/>
    </row>
  </sheetData>
  <protectedRanges>
    <protectedRange sqref="B52:B54" name="Range2_2_1_1"/>
    <protectedRange sqref="C51:C54" name="Range2_3_1_1"/>
    <protectedRange sqref="A56 A11 T11 B55" name="Range2_4_1_1"/>
    <protectedRange sqref="C55" name="Range2_5_1_1"/>
    <protectedRange sqref="A57 A12 T12 B56" name="Range2_6_1_1"/>
    <protectedRange sqref="C56" name="Range2_7_1_1"/>
    <protectedRange sqref="A58:A59 A13:A15 T13:T15 B57:B58" name="Range2_8_1_1"/>
    <protectedRange sqref="C57:C58" name="Range2_9_1_1"/>
    <protectedRange sqref="A60 B59" name="Range2_10_1_1"/>
    <protectedRange sqref="C59" name="Range2_11_1_1"/>
    <protectedRange sqref="A61 B60" name="Range2_12_1_1"/>
    <protectedRange sqref="C60" name="Range2_13_1_1"/>
    <protectedRange sqref="A62 B61" name="Range2_14_1_1"/>
    <protectedRange sqref="C61" name="Range2_15_1_1"/>
    <protectedRange sqref="A63:A64 B62:B63" name="Range2_16_1_1"/>
    <protectedRange sqref="C62:C63" name="Range2_17_1_1"/>
    <protectedRange sqref="A65 B64" name="Range2_18_1_1"/>
    <protectedRange sqref="A66 B65" name="Range2_20_1_1"/>
    <protectedRange sqref="C66" name="Range2_23_1_1"/>
    <protectedRange sqref="A69:A72 B68:B71" name="Range2_26_1_1"/>
    <protectedRange sqref="C72" name="Range2_29_1_1"/>
    <protectedRange sqref="A75:A78 B74:B77" name="Range2_32_1_1"/>
  </protectedRanges>
  <mergeCells count="4">
    <mergeCell ref="B1:L1"/>
    <mergeCell ref="S2:S4"/>
    <mergeCell ref="T2:T4"/>
    <mergeCell ref="U2:U4"/>
  </mergeCells>
  <pageMargins left="0.7" right="0.7" top="0.75" bottom="0.75" header="0.3" footer="0.3"/>
  <pageSetup paperSize="9" orientation="portrait" verticalDpi="0" r:id="rId1"/>
  <ignoredErrors>
    <ignoredError sqref="S8 S33 S37 S24 S16:S17 W44:Y44 W24:Y24 W7:Y8 W33:Y33 W37:Y37 W10:Y1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4"/>
  <sheetViews>
    <sheetView zoomScale="80" zoomScaleNormal="80" workbookViewId="0">
      <pane xSplit="1" ySplit="1" topLeftCell="C15" activePane="bottomRight" state="frozen"/>
      <selection pane="topRight" activeCell="J2" sqref="J2:J4"/>
      <selection pane="bottomLeft" activeCell="J2" sqref="J2:J4"/>
      <selection pane="bottomRight" activeCell="O40" sqref="O40"/>
    </sheetView>
  </sheetViews>
  <sheetFormatPr defaultColWidth="9.140625" defaultRowHeight="15" x14ac:dyDescent="0.25"/>
  <cols>
    <col min="1" max="1" width="22.42578125" bestFit="1" customWidth="1"/>
    <col min="2" max="2" width="12" hidden="1" customWidth="1"/>
    <col min="3" max="6" width="10.42578125" customWidth="1"/>
    <col min="7" max="7" width="11.140625" customWidth="1"/>
    <col min="8" max="8" width="11" customWidth="1"/>
    <col min="9" max="9" width="11.42578125" customWidth="1"/>
    <col min="10" max="11" width="10.5703125" customWidth="1"/>
    <col min="12" max="12" width="11.42578125" customWidth="1"/>
    <col min="13" max="13" width="10" customWidth="1"/>
    <col min="14" max="15" width="10.85546875" bestFit="1" customWidth="1"/>
    <col min="16" max="17" width="10.140625" bestFit="1" customWidth="1"/>
    <col min="18" max="18" width="12" customWidth="1"/>
    <col min="19" max="19" width="10.85546875" hidden="1" customWidth="1"/>
    <col min="20" max="20" width="12.140625" customWidth="1"/>
    <col min="21" max="21" width="20.42578125" customWidth="1"/>
    <col min="22" max="25" width="9.140625" hidden="1" customWidth="1"/>
    <col min="26" max="26" width="12.5703125" customWidth="1"/>
  </cols>
  <sheetData>
    <row r="1" spans="1:26" ht="23.25" x14ac:dyDescent="0.25">
      <c r="A1" s="2"/>
      <c r="B1" s="89" t="s">
        <v>73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4"/>
      <c r="N1" s="2"/>
      <c r="O1" s="2"/>
      <c r="P1" s="2"/>
      <c r="Q1" s="2"/>
      <c r="R1" s="2"/>
      <c r="S1" s="2"/>
      <c r="T1" s="44"/>
      <c r="U1" s="2"/>
    </row>
    <row r="2" spans="1:26" ht="64.5" customHeight="1" x14ac:dyDescent="0.25">
      <c r="A2" s="53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33" t="s">
        <v>8</v>
      </c>
      <c r="I2" s="29" t="s">
        <v>9</v>
      </c>
      <c r="J2" s="33" t="s">
        <v>60</v>
      </c>
      <c r="K2" s="33" t="s">
        <v>74</v>
      </c>
      <c r="L2" s="30" t="s">
        <v>12</v>
      </c>
      <c r="M2" s="30" t="s">
        <v>75</v>
      </c>
      <c r="N2" s="29" t="s">
        <v>14</v>
      </c>
      <c r="O2" s="29" t="s">
        <v>76</v>
      </c>
      <c r="P2" s="33" t="s">
        <v>16</v>
      </c>
      <c r="Q2" s="29" t="s">
        <v>17</v>
      </c>
      <c r="R2" s="33"/>
      <c r="S2" s="88" t="s">
        <v>77</v>
      </c>
      <c r="T2" s="90" t="s">
        <v>19</v>
      </c>
      <c r="U2" s="88"/>
      <c r="Z2" s="88" t="s">
        <v>62</v>
      </c>
    </row>
    <row r="3" spans="1:26" s="42" customFormat="1" x14ac:dyDescent="0.25">
      <c r="A3" s="54" t="s">
        <v>21</v>
      </c>
      <c r="B3" s="29" t="s">
        <v>22</v>
      </c>
      <c r="C3" s="29" t="s">
        <v>22</v>
      </c>
      <c r="D3" s="29" t="s">
        <v>22</v>
      </c>
      <c r="E3" s="30" t="s">
        <v>23</v>
      </c>
      <c r="F3" s="29" t="s">
        <v>22</v>
      </c>
      <c r="G3" s="29" t="s">
        <v>22</v>
      </c>
      <c r="H3" s="33" t="s">
        <v>24</v>
      </c>
      <c r="I3" s="29" t="s">
        <v>22</v>
      </c>
      <c r="J3" s="33" t="s">
        <v>24</v>
      </c>
      <c r="K3" s="33"/>
      <c r="L3" s="30" t="s">
        <v>23</v>
      </c>
      <c r="M3" s="30"/>
      <c r="N3" s="29" t="s">
        <v>22</v>
      </c>
      <c r="O3" s="29"/>
      <c r="P3" s="33" t="s">
        <v>24</v>
      </c>
      <c r="Q3" s="29" t="s">
        <v>22</v>
      </c>
      <c r="R3" s="33"/>
      <c r="S3" s="88"/>
      <c r="T3" s="90"/>
      <c r="U3" s="88"/>
      <c r="Z3" s="88"/>
    </row>
    <row r="4" spans="1:26" s="13" customFormat="1" ht="38.25" x14ac:dyDescent="0.25">
      <c r="A4" s="56"/>
      <c r="B4" s="43" t="s">
        <v>25</v>
      </c>
      <c r="C4" s="57" t="s">
        <v>26</v>
      </c>
      <c r="D4" s="43" t="s">
        <v>27</v>
      </c>
      <c r="E4" s="43" t="s">
        <v>28</v>
      </c>
      <c r="F4" s="43" t="s">
        <v>29</v>
      </c>
      <c r="G4" s="43" t="s">
        <v>30</v>
      </c>
      <c r="H4" s="43" t="s">
        <v>31</v>
      </c>
      <c r="I4" s="43">
        <v>45032</v>
      </c>
      <c r="J4" s="43">
        <v>45057</v>
      </c>
      <c r="K4" s="43">
        <v>45067</v>
      </c>
      <c r="L4" s="43" t="s">
        <v>32</v>
      </c>
      <c r="M4" s="43">
        <v>45116</v>
      </c>
      <c r="N4" s="43">
        <v>45144</v>
      </c>
      <c r="O4" s="43">
        <v>45150</v>
      </c>
      <c r="P4" s="43">
        <v>45221</v>
      </c>
      <c r="Q4" s="43">
        <v>45228</v>
      </c>
      <c r="R4" s="21" t="s">
        <v>18</v>
      </c>
      <c r="S4" s="88"/>
      <c r="T4" s="90"/>
      <c r="U4" s="88"/>
      <c r="V4" s="49">
        <v>1</v>
      </c>
      <c r="W4" s="49">
        <v>2</v>
      </c>
      <c r="X4" s="49">
        <v>3</v>
      </c>
      <c r="Y4" s="49">
        <v>4</v>
      </c>
      <c r="Z4" s="88"/>
    </row>
    <row r="5" spans="1:26" ht="15" customHeight="1" x14ac:dyDescent="0.25">
      <c r="A5" s="38" t="s">
        <v>78</v>
      </c>
      <c r="B5" s="83"/>
      <c r="C5" s="19">
        <v>1</v>
      </c>
      <c r="D5" s="19"/>
      <c r="E5" s="19"/>
      <c r="F5" s="19">
        <v>1</v>
      </c>
      <c r="G5" s="19"/>
      <c r="H5" s="19">
        <v>7</v>
      </c>
      <c r="I5" s="19"/>
      <c r="J5" s="19">
        <v>8</v>
      </c>
      <c r="K5" s="19"/>
      <c r="L5" s="19"/>
      <c r="M5" s="19"/>
      <c r="N5" s="19"/>
      <c r="O5" s="19"/>
      <c r="P5" s="19"/>
      <c r="Q5" s="19"/>
      <c r="R5" s="21" t="str">
        <f>IF(Z5&lt;4,"","Q")</f>
        <v>Q</v>
      </c>
      <c r="S5" s="19">
        <f t="shared" ref="S5:S52" si="0">SUM(B5:R5)</f>
        <v>17</v>
      </c>
      <c r="T5" s="39">
        <f>SUM(V5:Y5)</f>
        <v>17</v>
      </c>
      <c r="U5" s="18" t="str">
        <f>A5</f>
        <v>Thomas Crabtree</v>
      </c>
      <c r="V5" s="22">
        <f>SMALL(B5:Q5,1)</f>
        <v>1</v>
      </c>
      <c r="W5" s="22">
        <f>IF(COUNT(B5:Q5)&lt;2,"0",SMALL(B5:Q5,2))</f>
        <v>1</v>
      </c>
      <c r="X5" s="22">
        <f>IF(COUNT(B5:Q5)&lt;3,"0",SMALL(B5:Q5,3))</f>
        <v>7</v>
      </c>
      <c r="Y5" s="22">
        <f>IF(COUNT(B5:Q5)&lt;4,"0",SMALL(B5:Q5,4))</f>
        <v>8</v>
      </c>
      <c r="Z5" s="13">
        <f>COUNT(C5:Q5)</f>
        <v>4</v>
      </c>
    </row>
    <row r="6" spans="1:26" x14ac:dyDescent="0.25">
      <c r="A6" s="38" t="s">
        <v>79</v>
      </c>
      <c r="B6" s="83"/>
      <c r="C6" s="19">
        <v>3</v>
      </c>
      <c r="D6" s="19">
        <v>4</v>
      </c>
      <c r="E6" s="19"/>
      <c r="F6" s="19">
        <v>7</v>
      </c>
      <c r="G6" s="19">
        <v>1</v>
      </c>
      <c r="H6" s="19">
        <v>22</v>
      </c>
      <c r="I6" s="19"/>
      <c r="J6" s="19"/>
      <c r="K6" s="19"/>
      <c r="L6" s="19"/>
      <c r="M6" s="19">
        <v>4</v>
      </c>
      <c r="N6" s="19">
        <v>2</v>
      </c>
      <c r="O6" s="19"/>
      <c r="P6" s="19"/>
      <c r="Q6" s="19"/>
      <c r="R6" s="21" t="str">
        <f t="shared" ref="R6:R60" si="1">IF(Z6&lt;4,"","Q")</f>
        <v>Q</v>
      </c>
      <c r="S6" s="19">
        <f t="shared" si="0"/>
        <v>43</v>
      </c>
      <c r="T6" s="39">
        <f t="shared" ref="T6:T60" si="2">SUM(V6:Y6)</f>
        <v>10</v>
      </c>
      <c r="U6" s="18" t="str">
        <f t="shared" ref="U6:U60" si="3">A6</f>
        <v>Rob Wallace</v>
      </c>
      <c r="V6" s="22">
        <f t="shared" ref="V6:V60" si="4">SMALL(B6:Q6,1)</f>
        <v>1</v>
      </c>
      <c r="W6" s="22">
        <f t="shared" ref="W6:W60" si="5">IF(COUNT(B6:Q6)&lt;2,"0",SMALL(B6:Q6,2))</f>
        <v>2</v>
      </c>
      <c r="X6" s="22">
        <f t="shared" ref="X6:X60" si="6">IF(COUNT(B6:Q6)&lt;3,"0",SMALL(B6:Q6,3))</f>
        <v>3</v>
      </c>
      <c r="Y6" s="22">
        <f t="shared" ref="Y6:Y60" si="7">IF(COUNT(B6:Q6)&lt;4,"0",SMALL(B6:Q6,4))</f>
        <v>4</v>
      </c>
      <c r="Z6" s="13">
        <f t="shared" ref="Z6:Z60" si="8">COUNT(C6:Q6)</f>
        <v>7</v>
      </c>
    </row>
    <row r="7" spans="1:26" x14ac:dyDescent="0.25">
      <c r="A7" s="38" t="s">
        <v>80</v>
      </c>
      <c r="B7" s="83"/>
      <c r="C7" s="19">
        <v>2</v>
      </c>
      <c r="D7" s="19">
        <v>2</v>
      </c>
      <c r="E7" s="19">
        <v>5</v>
      </c>
      <c r="F7" s="19">
        <v>8</v>
      </c>
      <c r="G7" s="19"/>
      <c r="H7" s="19"/>
      <c r="I7" s="19"/>
      <c r="J7" s="19">
        <v>23</v>
      </c>
      <c r="K7" s="19">
        <v>2</v>
      </c>
      <c r="L7" s="19"/>
      <c r="M7" s="19"/>
      <c r="N7" s="19"/>
      <c r="O7" s="19"/>
      <c r="P7" s="19">
        <v>9</v>
      </c>
      <c r="Q7" s="19"/>
      <c r="R7" s="21" t="str">
        <f t="shared" si="1"/>
        <v>Q</v>
      </c>
      <c r="S7" s="19">
        <f t="shared" si="0"/>
        <v>51</v>
      </c>
      <c r="T7" s="39">
        <f t="shared" si="2"/>
        <v>11</v>
      </c>
      <c r="U7" s="18" t="str">
        <f t="shared" si="3"/>
        <v>Martin Bates</v>
      </c>
      <c r="V7" s="22">
        <f t="shared" si="4"/>
        <v>2</v>
      </c>
      <c r="W7" s="22">
        <f t="shared" si="5"/>
        <v>2</v>
      </c>
      <c r="X7" s="22">
        <f t="shared" si="6"/>
        <v>2</v>
      </c>
      <c r="Y7" s="22">
        <f t="shared" si="7"/>
        <v>5</v>
      </c>
      <c r="Z7" s="13">
        <f t="shared" si="8"/>
        <v>7</v>
      </c>
    </row>
    <row r="8" spans="1:26" x14ac:dyDescent="0.25">
      <c r="A8" s="38" t="s">
        <v>81</v>
      </c>
      <c r="B8" s="83"/>
      <c r="C8" s="19">
        <v>5</v>
      </c>
      <c r="D8" s="19">
        <v>5</v>
      </c>
      <c r="E8" s="19">
        <v>6</v>
      </c>
      <c r="F8" s="19">
        <v>9</v>
      </c>
      <c r="G8" s="19"/>
      <c r="H8" s="19">
        <v>34</v>
      </c>
      <c r="I8" s="19">
        <v>4</v>
      </c>
      <c r="J8" s="19">
        <v>25</v>
      </c>
      <c r="K8" s="19"/>
      <c r="L8" s="19">
        <v>9</v>
      </c>
      <c r="M8" s="19">
        <v>5</v>
      </c>
      <c r="N8" s="19"/>
      <c r="O8" s="19">
        <v>3</v>
      </c>
      <c r="P8" s="19">
        <v>10</v>
      </c>
      <c r="Q8" s="19">
        <v>3</v>
      </c>
      <c r="R8" s="21" t="str">
        <f t="shared" si="1"/>
        <v>Q</v>
      </c>
      <c r="S8" s="19">
        <f t="shared" si="0"/>
        <v>118</v>
      </c>
      <c r="T8" s="39">
        <f t="shared" si="2"/>
        <v>15</v>
      </c>
      <c r="U8" s="18" t="str">
        <f t="shared" si="3"/>
        <v>Peter Rooney</v>
      </c>
      <c r="V8" s="22">
        <f t="shared" si="4"/>
        <v>3</v>
      </c>
      <c r="W8" s="22">
        <f t="shared" si="5"/>
        <v>3</v>
      </c>
      <c r="X8" s="22">
        <f t="shared" si="6"/>
        <v>4</v>
      </c>
      <c r="Y8" s="22">
        <f t="shared" si="7"/>
        <v>5</v>
      </c>
      <c r="Z8" s="13">
        <f t="shared" si="8"/>
        <v>12</v>
      </c>
    </row>
    <row r="9" spans="1:26" x14ac:dyDescent="0.25">
      <c r="A9" s="38" t="s">
        <v>82</v>
      </c>
      <c r="B9" s="83"/>
      <c r="C9" s="19">
        <v>4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 t="str">
        <f t="shared" si="1"/>
        <v/>
      </c>
      <c r="S9" s="19">
        <f t="shared" si="0"/>
        <v>4</v>
      </c>
      <c r="T9" s="39">
        <f t="shared" si="2"/>
        <v>4</v>
      </c>
      <c r="U9" s="18" t="str">
        <f t="shared" si="3"/>
        <v>John Collier</v>
      </c>
      <c r="V9" s="22">
        <f t="shared" si="4"/>
        <v>4</v>
      </c>
      <c r="W9" s="22" t="str">
        <f t="shared" si="5"/>
        <v>0</v>
      </c>
      <c r="X9" s="22" t="str">
        <f t="shared" si="6"/>
        <v>0</v>
      </c>
      <c r="Y9" s="22" t="str">
        <f t="shared" si="7"/>
        <v>0</v>
      </c>
      <c r="Z9" s="13">
        <f t="shared" si="8"/>
        <v>1</v>
      </c>
    </row>
    <row r="10" spans="1:26" x14ac:dyDescent="0.25">
      <c r="A10" s="38" t="s">
        <v>83</v>
      </c>
      <c r="B10" s="83"/>
      <c r="C10" s="19"/>
      <c r="D10" s="19">
        <v>1</v>
      </c>
      <c r="E10" s="19"/>
      <c r="F10" s="19"/>
      <c r="G10" s="19"/>
      <c r="H10" s="19">
        <v>5</v>
      </c>
      <c r="I10" s="19"/>
      <c r="J10" s="19">
        <v>5</v>
      </c>
      <c r="K10" s="19"/>
      <c r="L10" s="19"/>
      <c r="M10" s="19"/>
      <c r="N10" s="19"/>
      <c r="O10" s="19"/>
      <c r="P10" s="19"/>
      <c r="Q10" s="19"/>
      <c r="R10" s="21" t="str">
        <f t="shared" si="1"/>
        <v/>
      </c>
      <c r="S10" s="19">
        <f t="shared" si="0"/>
        <v>11</v>
      </c>
      <c r="T10" s="39">
        <f t="shared" si="2"/>
        <v>11</v>
      </c>
      <c r="U10" s="18" t="str">
        <f t="shared" si="3"/>
        <v>Alek Walker</v>
      </c>
      <c r="V10" s="22">
        <f t="shared" si="4"/>
        <v>1</v>
      </c>
      <c r="W10" s="22">
        <f t="shared" si="5"/>
        <v>5</v>
      </c>
      <c r="X10" s="22">
        <f t="shared" si="6"/>
        <v>5</v>
      </c>
      <c r="Y10" s="22" t="str">
        <f t="shared" si="7"/>
        <v>0</v>
      </c>
      <c r="Z10" s="13">
        <f t="shared" si="8"/>
        <v>3</v>
      </c>
    </row>
    <row r="11" spans="1:26" x14ac:dyDescent="0.25">
      <c r="A11" s="38" t="s">
        <v>84</v>
      </c>
      <c r="B11" s="83"/>
      <c r="C11" s="19"/>
      <c r="D11" s="19">
        <v>3</v>
      </c>
      <c r="E11" s="19"/>
      <c r="F11" s="19"/>
      <c r="G11" s="19"/>
      <c r="H11" s="19">
        <v>21</v>
      </c>
      <c r="I11" s="19">
        <v>3</v>
      </c>
      <c r="J11" s="19">
        <v>19</v>
      </c>
      <c r="K11" s="19"/>
      <c r="L11" s="19"/>
      <c r="M11" s="19"/>
      <c r="N11" s="19"/>
      <c r="O11" s="19"/>
      <c r="P11" s="19"/>
      <c r="Q11" s="19"/>
      <c r="R11" s="21" t="str">
        <f t="shared" si="1"/>
        <v>Q</v>
      </c>
      <c r="S11" s="19">
        <f t="shared" si="0"/>
        <v>46</v>
      </c>
      <c r="T11" s="39">
        <f t="shared" si="2"/>
        <v>46</v>
      </c>
      <c r="U11" s="18" t="str">
        <f t="shared" si="3"/>
        <v>james Remnant</v>
      </c>
      <c r="V11" s="22">
        <f t="shared" si="4"/>
        <v>3</v>
      </c>
      <c r="W11" s="22">
        <f t="shared" si="5"/>
        <v>3</v>
      </c>
      <c r="X11" s="22">
        <f t="shared" si="6"/>
        <v>19</v>
      </c>
      <c r="Y11" s="22">
        <f t="shared" si="7"/>
        <v>21</v>
      </c>
      <c r="Z11" s="13">
        <f t="shared" si="8"/>
        <v>4</v>
      </c>
    </row>
    <row r="12" spans="1:26" x14ac:dyDescent="0.25">
      <c r="A12" s="38" t="s">
        <v>85</v>
      </c>
      <c r="B12" s="83"/>
      <c r="C12" s="19"/>
      <c r="D12" s="19">
        <v>6</v>
      </c>
      <c r="E12" s="19"/>
      <c r="F12" s="19"/>
      <c r="G12" s="19"/>
      <c r="H12" s="19">
        <v>20</v>
      </c>
      <c r="I12" s="19"/>
      <c r="J12" s="19"/>
      <c r="K12" s="19"/>
      <c r="L12" s="19"/>
      <c r="M12" s="19"/>
      <c r="N12" s="19"/>
      <c r="O12" s="19"/>
      <c r="P12" s="19"/>
      <c r="Q12" s="19"/>
      <c r="R12" s="21" t="str">
        <f t="shared" si="1"/>
        <v/>
      </c>
      <c r="S12" s="19">
        <f t="shared" si="0"/>
        <v>26</v>
      </c>
      <c r="T12" s="39">
        <f t="shared" si="2"/>
        <v>26</v>
      </c>
      <c r="U12" s="18" t="str">
        <f t="shared" si="3"/>
        <v>Martin Allison</v>
      </c>
      <c r="V12" s="22">
        <f t="shared" si="4"/>
        <v>6</v>
      </c>
      <c r="W12" s="22">
        <f t="shared" si="5"/>
        <v>20</v>
      </c>
      <c r="X12" s="22" t="str">
        <f t="shared" si="6"/>
        <v>0</v>
      </c>
      <c r="Y12" s="22" t="str">
        <f t="shared" si="7"/>
        <v>0</v>
      </c>
      <c r="Z12" s="13">
        <f t="shared" si="8"/>
        <v>2</v>
      </c>
    </row>
    <row r="13" spans="1:26" x14ac:dyDescent="0.25">
      <c r="A13" s="38" t="s">
        <v>86</v>
      </c>
      <c r="B13" s="83"/>
      <c r="C13" s="19"/>
      <c r="D13" s="19">
        <v>7</v>
      </c>
      <c r="E13" s="19"/>
      <c r="F13" s="19"/>
      <c r="G13" s="19"/>
      <c r="H13" s="19">
        <v>31</v>
      </c>
      <c r="I13" s="19"/>
      <c r="J13" s="19">
        <v>24</v>
      </c>
      <c r="K13" s="19"/>
      <c r="L13" s="19"/>
      <c r="M13" s="19">
        <v>6</v>
      </c>
      <c r="N13" s="19"/>
      <c r="O13" s="19">
        <v>4</v>
      </c>
      <c r="P13" s="19"/>
      <c r="Q13" s="19"/>
      <c r="R13" s="21" t="str">
        <f t="shared" si="1"/>
        <v>Q</v>
      </c>
      <c r="S13" s="19">
        <f t="shared" si="0"/>
        <v>72</v>
      </c>
      <c r="T13" s="39">
        <f t="shared" si="2"/>
        <v>41</v>
      </c>
      <c r="U13" s="18" t="str">
        <f t="shared" si="3"/>
        <v>Alan Hudson</v>
      </c>
      <c r="V13" s="22">
        <f t="shared" si="4"/>
        <v>4</v>
      </c>
      <c r="W13" s="22">
        <f t="shared" si="5"/>
        <v>6</v>
      </c>
      <c r="X13" s="22">
        <f t="shared" si="6"/>
        <v>7</v>
      </c>
      <c r="Y13" s="22">
        <f t="shared" si="7"/>
        <v>24</v>
      </c>
      <c r="Z13" s="13">
        <f t="shared" si="8"/>
        <v>5</v>
      </c>
    </row>
    <row r="14" spans="1:26" x14ac:dyDescent="0.25">
      <c r="A14" s="38" t="s">
        <v>87</v>
      </c>
      <c r="B14" s="83"/>
      <c r="C14" s="19"/>
      <c r="D14" s="19">
        <v>8</v>
      </c>
      <c r="E14" s="19">
        <v>8</v>
      </c>
      <c r="F14" s="19"/>
      <c r="G14" s="19"/>
      <c r="H14" s="19">
        <v>27</v>
      </c>
      <c r="I14" s="19"/>
      <c r="J14" s="19"/>
      <c r="K14" s="19"/>
      <c r="L14" s="19"/>
      <c r="M14" s="19"/>
      <c r="N14" s="19"/>
      <c r="O14" s="19"/>
      <c r="P14" s="19"/>
      <c r="Q14" s="19"/>
      <c r="R14" s="21" t="str">
        <f t="shared" si="1"/>
        <v/>
      </c>
      <c r="S14" s="19">
        <f t="shared" si="0"/>
        <v>43</v>
      </c>
      <c r="T14" s="39">
        <f t="shared" si="2"/>
        <v>43</v>
      </c>
      <c r="U14" s="18" t="str">
        <f t="shared" si="3"/>
        <v>Andrew Wilkinson</v>
      </c>
      <c r="V14" s="22">
        <f t="shared" si="4"/>
        <v>8</v>
      </c>
      <c r="W14" s="22">
        <f t="shared" si="5"/>
        <v>8</v>
      </c>
      <c r="X14" s="22">
        <f t="shared" si="6"/>
        <v>27</v>
      </c>
      <c r="Y14" s="22" t="str">
        <f t="shared" si="7"/>
        <v>0</v>
      </c>
      <c r="Z14" s="13">
        <f t="shared" si="8"/>
        <v>3</v>
      </c>
    </row>
    <row r="15" spans="1:26" x14ac:dyDescent="0.25">
      <c r="A15" s="38" t="s">
        <v>88</v>
      </c>
      <c r="B15" s="83"/>
      <c r="C15" s="19"/>
      <c r="D15" s="19">
        <v>9</v>
      </c>
      <c r="E15" s="19"/>
      <c r="F15" s="19">
        <v>10</v>
      </c>
      <c r="G15" s="19"/>
      <c r="H15" s="19"/>
      <c r="I15" s="19"/>
      <c r="J15" s="19">
        <v>30</v>
      </c>
      <c r="K15" s="19"/>
      <c r="L15" s="19">
        <v>8</v>
      </c>
      <c r="M15" s="19"/>
      <c r="N15" s="19"/>
      <c r="O15" s="19"/>
      <c r="P15" s="19"/>
      <c r="Q15" s="19"/>
      <c r="R15" s="21" t="str">
        <f t="shared" si="1"/>
        <v>Q</v>
      </c>
      <c r="S15" s="19">
        <f t="shared" si="0"/>
        <v>57</v>
      </c>
      <c r="T15" s="39">
        <f t="shared" si="2"/>
        <v>57</v>
      </c>
      <c r="U15" s="18" t="str">
        <f t="shared" si="3"/>
        <v>Paul Carter</v>
      </c>
      <c r="V15" s="22">
        <f t="shared" si="4"/>
        <v>8</v>
      </c>
      <c r="W15" s="22">
        <f t="shared" si="5"/>
        <v>9</v>
      </c>
      <c r="X15" s="22">
        <f t="shared" si="6"/>
        <v>10</v>
      </c>
      <c r="Y15" s="22">
        <f t="shared" si="7"/>
        <v>30</v>
      </c>
      <c r="Z15" s="13">
        <f t="shared" si="8"/>
        <v>4</v>
      </c>
    </row>
    <row r="16" spans="1:26" x14ac:dyDescent="0.25">
      <c r="A16" s="38" t="s">
        <v>89</v>
      </c>
      <c r="B16" s="83"/>
      <c r="C16" s="19"/>
      <c r="D16" s="19">
        <v>10</v>
      </c>
      <c r="E16" s="19"/>
      <c r="F16" s="19">
        <v>11</v>
      </c>
      <c r="G16" s="19">
        <v>2</v>
      </c>
      <c r="H16" s="19">
        <v>37</v>
      </c>
      <c r="I16" s="19"/>
      <c r="J16" s="19"/>
      <c r="K16" s="19"/>
      <c r="L16" s="19"/>
      <c r="M16" s="19"/>
      <c r="N16" s="19"/>
      <c r="O16" s="19"/>
      <c r="P16" s="19"/>
      <c r="Q16" s="19"/>
      <c r="R16" s="21" t="str">
        <f t="shared" si="1"/>
        <v>Q</v>
      </c>
      <c r="S16" s="19">
        <f t="shared" si="0"/>
        <v>60</v>
      </c>
      <c r="T16" s="39">
        <f t="shared" si="2"/>
        <v>60</v>
      </c>
      <c r="U16" s="18" t="str">
        <f t="shared" si="3"/>
        <v>Colin Smy</v>
      </c>
      <c r="V16" s="22">
        <f t="shared" si="4"/>
        <v>2</v>
      </c>
      <c r="W16" s="22">
        <f t="shared" si="5"/>
        <v>10</v>
      </c>
      <c r="X16" s="22">
        <f t="shared" si="6"/>
        <v>11</v>
      </c>
      <c r="Y16" s="22">
        <f t="shared" si="7"/>
        <v>37</v>
      </c>
      <c r="Z16" s="13">
        <f t="shared" si="8"/>
        <v>4</v>
      </c>
    </row>
    <row r="17" spans="1:26" x14ac:dyDescent="0.25">
      <c r="A17" s="38" t="s">
        <v>90</v>
      </c>
      <c r="B17" s="19"/>
      <c r="C17" s="19"/>
      <c r="D17" s="19"/>
      <c r="E17" s="19">
        <v>1</v>
      </c>
      <c r="F17" s="19">
        <v>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 t="str">
        <f t="shared" si="1"/>
        <v/>
      </c>
      <c r="S17" s="19">
        <f t="shared" si="0"/>
        <v>3</v>
      </c>
      <c r="T17" s="39">
        <f t="shared" si="2"/>
        <v>3</v>
      </c>
      <c r="U17" s="18" t="str">
        <f t="shared" si="3"/>
        <v>Daniel Hounslea</v>
      </c>
      <c r="V17" s="22">
        <f t="shared" si="4"/>
        <v>1</v>
      </c>
      <c r="W17" s="22">
        <f t="shared" si="5"/>
        <v>2</v>
      </c>
      <c r="X17" s="22" t="str">
        <f t="shared" si="6"/>
        <v>0</v>
      </c>
      <c r="Y17" s="22" t="str">
        <f t="shared" si="7"/>
        <v>0</v>
      </c>
      <c r="Z17" s="13">
        <f t="shared" si="8"/>
        <v>2</v>
      </c>
    </row>
    <row r="18" spans="1:26" x14ac:dyDescent="0.25">
      <c r="A18" s="38" t="s">
        <v>91</v>
      </c>
      <c r="B18" s="19"/>
      <c r="C18" s="19"/>
      <c r="D18" s="19"/>
      <c r="E18" s="19">
        <v>2</v>
      </c>
      <c r="F18" s="19"/>
      <c r="G18" s="19"/>
      <c r="H18" s="19">
        <v>10</v>
      </c>
      <c r="I18" s="19">
        <v>1</v>
      </c>
      <c r="J18" s="19">
        <v>7</v>
      </c>
      <c r="K18" s="19"/>
      <c r="L18" s="19"/>
      <c r="M18" s="19"/>
      <c r="N18" s="19"/>
      <c r="O18" s="19"/>
      <c r="P18" s="19">
        <v>2</v>
      </c>
      <c r="Q18" s="19"/>
      <c r="R18" s="21" t="str">
        <f t="shared" si="1"/>
        <v>Q</v>
      </c>
      <c r="S18" s="19">
        <f t="shared" si="0"/>
        <v>22</v>
      </c>
      <c r="T18" s="39">
        <f t="shared" si="2"/>
        <v>12</v>
      </c>
      <c r="U18" s="18" t="str">
        <f t="shared" si="3"/>
        <v>Chris Haines</v>
      </c>
      <c r="V18" s="22">
        <f t="shared" si="4"/>
        <v>1</v>
      </c>
      <c r="W18" s="22">
        <f t="shared" si="5"/>
        <v>2</v>
      </c>
      <c r="X18" s="22">
        <f t="shared" si="6"/>
        <v>2</v>
      </c>
      <c r="Y18" s="22">
        <f t="shared" si="7"/>
        <v>7</v>
      </c>
      <c r="Z18" s="13">
        <f t="shared" si="8"/>
        <v>5</v>
      </c>
    </row>
    <row r="19" spans="1:26" x14ac:dyDescent="0.25">
      <c r="A19" s="38" t="s">
        <v>92</v>
      </c>
      <c r="B19" s="19"/>
      <c r="C19" s="19"/>
      <c r="D19" s="19"/>
      <c r="E19" s="19">
        <v>3</v>
      </c>
      <c r="F19" s="19">
        <v>5</v>
      </c>
      <c r="G19" s="19"/>
      <c r="H19" s="19">
        <v>24</v>
      </c>
      <c r="I19" s="19"/>
      <c r="J19" s="19">
        <v>20</v>
      </c>
      <c r="K19" s="19"/>
      <c r="L19" s="19"/>
      <c r="M19" s="19"/>
      <c r="N19" s="19"/>
      <c r="O19" s="19"/>
      <c r="P19" s="19"/>
      <c r="Q19" s="19"/>
      <c r="R19" s="21" t="str">
        <f t="shared" si="1"/>
        <v>Q</v>
      </c>
      <c r="S19" s="19">
        <f t="shared" si="0"/>
        <v>52</v>
      </c>
      <c r="T19" s="39">
        <f t="shared" si="2"/>
        <v>52</v>
      </c>
      <c r="U19" s="18" t="str">
        <f t="shared" si="3"/>
        <v>Jonny Allsop</v>
      </c>
      <c r="V19" s="22">
        <f t="shared" si="4"/>
        <v>3</v>
      </c>
      <c r="W19" s="22">
        <f t="shared" si="5"/>
        <v>5</v>
      </c>
      <c r="X19" s="22">
        <f t="shared" si="6"/>
        <v>20</v>
      </c>
      <c r="Y19" s="22">
        <f t="shared" si="7"/>
        <v>24</v>
      </c>
      <c r="Z19" s="13">
        <f t="shared" si="8"/>
        <v>4</v>
      </c>
    </row>
    <row r="20" spans="1:26" x14ac:dyDescent="0.25">
      <c r="A20" s="38" t="s">
        <v>93</v>
      </c>
      <c r="B20" s="19"/>
      <c r="C20" s="19"/>
      <c r="D20" s="19"/>
      <c r="E20" s="19">
        <v>4</v>
      </c>
      <c r="F20" s="19">
        <v>6</v>
      </c>
      <c r="G20" s="19"/>
      <c r="H20" s="19"/>
      <c r="I20" s="19">
        <v>2</v>
      </c>
      <c r="J20" s="19"/>
      <c r="K20" s="19"/>
      <c r="L20" s="19"/>
      <c r="M20" s="19"/>
      <c r="N20" s="19"/>
      <c r="O20" s="19">
        <v>3</v>
      </c>
      <c r="P20" s="19"/>
      <c r="Q20" s="19"/>
      <c r="R20" s="21" t="str">
        <f t="shared" si="1"/>
        <v>Q</v>
      </c>
      <c r="S20" s="19">
        <f t="shared" si="0"/>
        <v>15</v>
      </c>
      <c r="T20" s="39">
        <f t="shared" si="2"/>
        <v>15</v>
      </c>
      <c r="U20" s="18" t="str">
        <f t="shared" si="3"/>
        <v>Stuart Topping</v>
      </c>
      <c r="V20" s="22">
        <f t="shared" si="4"/>
        <v>2</v>
      </c>
      <c r="W20" s="22">
        <f t="shared" si="5"/>
        <v>3</v>
      </c>
      <c r="X20" s="22">
        <f t="shared" si="6"/>
        <v>4</v>
      </c>
      <c r="Y20" s="22">
        <f t="shared" si="7"/>
        <v>6</v>
      </c>
      <c r="Z20" s="13">
        <f t="shared" si="8"/>
        <v>4</v>
      </c>
    </row>
    <row r="21" spans="1:26" x14ac:dyDescent="0.25">
      <c r="A21" s="38" t="s">
        <v>94</v>
      </c>
      <c r="B21" s="19"/>
      <c r="C21" s="19"/>
      <c r="D21" s="19"/>
      <c r="E21" s="19">
        <v>7</v>
      </c>
      <c r="F21" s="19"/>
      <c r="G21" s="19"/>
      <c r="H21" s="19">
        <v>36</v>
      </c>
      <c r="I21" s="19"/>
      <c r="J21" s="19">
        <v>27</v>
      </c>
      <c r="K21" s="19"/>
      <c r="L21" s="19"/>
      <c r="M21" s="19"/>
      <c r="N21" s="19"/>
      <c r="O21" s="19">
        <v>5</v>
      </c>
      <c r="P21" s="19"/>
      <c r="Q21" s="19">
        <v>4</v>
      </c>
      <c r="R21" s="21" t="str">
        <f t="shared" si="1"/>
        <v>Q</v>
      </c>
      <c r="S21" s="19">
        <f t="shared" si="0"/>
        <v>79</v>
      </c>
      <c r="T21" s="39">
        <f t="shared" si="2"/>
        <v>43</v>
      </c>
      <c r="U21" s="18" t="str">
        <f t="shared" si="3"/>
        <v>Robert Danson</v>
      </c>
      <c r="V21" s="22">
        <f t="shared" si="4"/>
        <v>4</v>
      </c>
      <c r="W21" s="22">
        <f t="shared" si="5"/>
        <v>5</v>
      </c>
      <c r="X21" s="22">
        <f t="shared" si="6"/>
        <v>7</v>
      </c>
      <c r="Y21" s="22">
        <f t="shared" si="7"/>
        <v>27</v>
      </c>
      <c r="Z21" s="13">
        <f t="shared" si="8"/>
        <v>5</v>
      </c>
    </row>
    <row r="22" spans="1:26" ht="15" customHeight="1" x14ac:dyDescent="0.25">
      <c r="A22" s="38" t="s">
        <v>95</v>
      </c>
      <c r="B22" s="19"/>
      <c r="C22" s="19"/>
      <c r="D22" s="19"/>
      <c r="E22" s="19">
        <v>9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1" t="str">
        <f t="shared" si="1"/>
        <v/>
      </c>
      <c r="S22" s="19">
        <f t="shared" si="0"/>
        <v>9</v>
      </c>
      <c r="T22" s="39">
        <f t="shared" si="2"/>
        <v>9</v>
      </c>
      <c r="U22" s="18" t="str">
        <f t="shared" si="3"/>
        <v>Alisatir Morris</v>
      </c>
      <c r="V22" s="22">
        <f t="shared" si="4"/>
        <v>9</v>
      </c>
      <c r="W22" s="22" t="str">
        <f t="shared" si="5"/>
        <v>0</v>
      </c>
      <c r="X22" s="22" t="str">
        <f t="shared" si="6"/>
        <v>0</v>
      </c>
      <c r="Y22" s="22" t="str">
        <f t="shared" si="7"/>
        <v>0</v>
      </c>
      <c r="Z22" s="13">
        <f t="shared" si="8"/>
        <v>1</v>
      </c>
    </row>
    <row r="23" spans="1:26" x14ac:dyDescent="0.25">
      <c r="A23" s="38" t="s">
        <v>96</v>
      </c>
      <c r="B23" s="19"/>
      <c r="C23" s="19"/>
      <c r="D23" s="19"/>
      <c r="E23" s="19"/>
      <c r="F23" s="19">
        <v>3</v>
      </c>
      <c r="G23" s="19"/>
      <c r="H23" s="19">
        <v>8</v>
      </c>
      <c r="I23" s="19"/>
      <c r="J23" s="19">
        <v>6</v>
      </c>
      <c r="K23" s="19"/>
      <c r="L23" s="19"/>
      <c r="M23" s="19"/>
      <c r="N23" s="19"/>
      <c r="O23" s="19"/>
      <c r="P23" s="19"/>
      <c r="Q23" s="19"/>
      <c r="R23" s="21" t="str">
        <f t="shared" si="1"/>
        <v/>
      </c>
      <c r="S23" s="19">
        <f t="shared" si="0"/>
        <v>17</v>
      </c>
      <c r="T23" s="39">
        <f t="shared" si="2"/>
        <v>17</v>
      </c>
      <c r="U23" s="18" t="str">
        <f t="shared" si="3"/>
        <v>Steve Myerscough</v>
      </c>
      <c r="V23" s="22">
        <f t="shared" si="4"/>
        <v>3</v>
      </c>
      <c r="W23" s="22">
        <f t="shared" si="5"/>
        <v>6</v>
      </c>
      <c r="X23" s="22">
        <f t="shared" si="6"/>
        <v>8</v>
      </c>
      <c r="Y23" s="22" t="str">
        <f t="shared" si="7"/>
        <v>0</v>
      </c>
      <c r="Z23" s="13">
        <f t="shared" si="8"/>
        <v>3</v>
      </c>
    </row>
    <row r="24" spans="1:26" x14ac:dyDescent="0.25">
      <c r="A24" s="38" t="s">
        <v>97</v>
      </c>
      <c r="B24" s="19"/>
      <c r="C24" s="19"/>
      <c r="D24" s="19"/>
      <c r="E24" s="19"/>
      <c r="F24" s="19">
        <v>4</v>
      </c>
      <c r="G24" s="19"/>
      <c r="H24" s="19"/>
      <c r="I24" s="19"/>
      <c r="J24" s="19">
        <v>16</v>
      </c>
      <c r="K24" s="19"/>
      <c r="L24" s="19"/>
      <c r="M24" s="19"/>
      <c r="N24" s="19"/>
      <c r="O24" s="19"/>
      <c r="P24" s="19"/>
      <c r="Q24" s="19">
        <v>1</v>
      </c>
      <c r="R24" s="21" t="str">
        <f t="shared" si="1"/>
        <v/>
      </c>
      <c r="S24" s="19">
        <f t="shared" si="0"/>
        <v>21</v>
      </c>
      <c r="T24" s="39">
        <f t="shared" si="2"/>
        <v>21</v>
      </c>
      <c r="U24" s="18" t="str">
        <f t="shared" si="3"/>
        <v>Mick Edge</v>
      </c>
      <c r="V24" s="22">
        <f t="shared" si="4"/>
        <v>1</v>
      </c>
      <c r="W24" s="22">
        <f t="shared" si="5"/>
        <v>4</v>
      </c>
      <c r="X24" s="22">
        <f t="shared" si="6"/>
        <v>16</v>
      </c>
      <c r="Y24" s="22" t="str">
        <f t="shared" si="7"/>
        <v>0</v>
      </c>
      <c r="Z24" s="13">
        <f t="shared" si="8"/>
        <v>3</v>
      </c>
    </row>
    <row r="25" spans="1:26" x14ac:dyDescent="0.25">
      <c r="A25" s="38" t="s">
        <v>98</v>
      </c>
      <c r="B25" s="19"/>
      <c r="C25" s="19"/>
      <c r="D25" s="19"/>
      <c r="E25" s="19"/>
      <c r="F25" s="19"/>
      <c r="G25" s="19"/>
      <c r="H25" s="19">
        <v>1</v>
      </c>
      <c r="I25" s="19"/>
      <c r="J25" s="19">
        <v>1</v>
      </c>
      <c r="K25" s="19"/>
      <c r="L25" s="19"/>
      <c r="M25" s="19"/>
      <c r="N25" s="19"/>
      <c r="O25" s="19"/>
      <c r="P25" s="19"/>
      <c r="Q25" s="19"/>
      <c r="R25" s="21" t="str">
        <f t="shared" si="1"/>
        <v/>
      </c>
      <c r="S25" s="19">
        <f t="shared" si="0"/>
        <v>2</v>
      </c>
      <c r="T25" s="39">
        <f t="shared" si="2"/>
        <v>2</v>
      </c>
      <c r="U25" s="18" t="str">
        <f t="shared" si="3"/>
        <v>Rob Danson</v>
      </c>
      <c r="V25" s="22">
        <f t="shared" si="4"/>
        <v>1</v>
      </c>
      <c r="W25" s="22">
        <f t="shared" si="5"/>
        <v>1</v>
      </c>
      <c r="X25" s="22" t="str">
        <f t="shared" si="6"/>
        <v>0</v>
      </c>
      <c r="Y25" s="22" t="str">
        <f t="shared" si="7"/>
        <v>0</v>
      </c>
      <c r="Z25" s="13">
        <f t="shared" si="8"/>
        <v>2</v>
      </c>
    </row>
    <row r="26" spans="1:26" x14ac:dyDescent="0.25">
      <c r="A26" s="38" t="s">
        <v>99</v>
      </c>
      <c r="B26" s="19"/>
      <c r="C26" s="19"/>
      <c r="D26" s="19"/>
      <c r="E26" s="19"/>
      <c r="F26" s="19"/>
      <c r="G26" s="19"/>
      <c r="H26" s="19">
        <v>2</v>
      </c>
      <c r="I26" s="19"/>
      <c r="J26" s="19">
        <v>2</v>
      </c>
      <c r="K26" s="19"/>
      <c r="L26" s="19">
        <v>1</v>
      </c>
      <c r="M26" s="19"/>
      <c r="N26" s="19"/>
      <c r="O26" s="19"/>
      <c r="P26" s="19">
        <v>1</v>
      </c>
      <c r="Q26" s="19"/>
      <c r="R26" s="21" t="str">
        <f t="shared" si="1"/>
        <v>Q</v>
      </c>
      <c r="S26" s="19">
        <f t="shared" si="0"/>
        <v>6</v>
      </c>
      <c r="T26" s="39">
        <f t="shared" si="2"/>
        <v>6</v>
      </c>
      <c r="U26" s="18" t="str">
        <f t="shared" si="3"/>
        <v>Adam Wilding</v>
      </c>
      <c r="V26" s="22">
        <f t="shared" si="4"/>
        <v>1</v>
      </c>
      <c r="W26" s="22">
        <f t="shared" si="5"/>
        <v>1</v>
      </c>
      <c r="X26" s="22">
        <f t="shared" si="6"/>
        <v>2</v>
      </c>
      <c r="Y26" s="22">
        <f t="shared" si="7"/>
        <v>2</v>
      </c>
      <c r="Z26" s="13">
        <f t="shared" si="8"/>
        <v>4</v>
      </c>
    </row>
    <row r="27" spans="1:26" x14ac:dyDescent="0.25">
      <c r="A27" s="38" t="s">
        <v>100</v>
      </c>
      <c r="B27" s="19"/>
      <c r="C27" s="19"/>
      <c r="D27" s="19"/>
      <c r="E27" s="19"/>
      <c r="F27" s="19"/>
      <c r="G27" s="19"/>
      <c r="H27" s="19">
        <v>3</v>
      </c>
      <c r="I27" s="19"/>
      <c r="J27" s="19">
        <v>3</v>
      </c>
      <c r="K27" s="19">
        <v>1</v>
      </c>
      <c r="L27" s="19"/>
      <c r="M27" s="19"/>
      <c r="N27" s="19"/>
      <c r="O27" s="19"/>
      <c r="P27" s="19"/>
      <c r="Q27" s="19"/>
      <c r="R27" s="21" t="str">
        <f t="shared" si="1"/>
        <v/>
      </c>
      <c r="S27" s="19">
        <f t="shared" si="0"/>
        <v>7</v>
      </c>
      <c r="T27" s="39">
        <f t="shared" si="2"/>
        <v>7</v>
      </c>
      <c r="U27" s="18" t="str">
        <f t="shared" si="3"/>
        <v>David Taylor</v>
      </c>
      <c r="V27" s="22">
        <f t="shared" si="4"/>
        <v>1</v>
      </c>
      <c r="W27" s="22">
        <f t="shared" si="5"/>
        <v>3</v>
      </c>
      <c r="X27" s="22">
        <f t="shared" si="6"/>
        <v>3</v>
      </c>
      <c r="Y27" s="22" t="str">
        <f t="shared" si="7"/>
        <v>0</v>
      </c>
      <c r="Z27" s="13">
        <f t="shared" si="8"/>
        <v>3</v>
      </c>
    </row>
    <row r="28" spans="1:26" x14ac:dyDescent="0.25">
      <c r="A28" s="38" t="s">
        <v>101</v>
      </c>
      <c r="B28" s="19"/>
      <c r="C28" s="19"/>
      <c r="D28" s="19"/>
      <c r="E28" s="19"/>
      <c r="F28" s="19"/>
      <c r="G28" s="19"/>
      <c r="H28" s="19">
        <v>4</v>
      </c>
      <c r="I28" s="19"/>
      <c r="J28" s="19">
        <v>9</v>
      </c>
      <c r="K28" s="19"/>
      <c r="L28" s="19">
        <v>3</v>
      </c>
      <c r="M28" s="19"/>
      <c r="N28" s="19"/>
      <c r="O28" s="19"/>
      <c r="P28" s="19"/>
      <c r="Q28" s="19"/>
      <c r="R28" s="21" t="str">
        <f t="shared" si="1"/>
        <v/>
      </c>
      <c r="S28" s="19">
        <f t="shared" si="0"/>
        <v>16</v>
      </c>
      <c r="T28" s="39">
        <f t="shared" si="2"/>
        <v>16</v>
      </c>
      <c r="U28" s="18" t="str">
        <f t="shared" si="3"/>
        <v>Daniel Bolton</v>
      </c>
      <c r="V28" s="22">
        <f t="shared" si="4"/>
        <v>3</v>
      </c>
      <c r="W28" s="22">
        <f t="shared" si="5"/>
        <v>4</v>
      </c>
      <c r="X28" s="22">
        <f t="shared" si="6"/>
        <v>9</v>
      </c>
      <c r="Y28" s="22" t="str">
        <f t="shared" si="7"/>
        <v>0</v>
      </c>
      <c r="Z28" s="13">
        <f t="shared" si="8"/>
        <v>3</v>
      </c>
    </row>
    <row r="29" spans="1:26" x14ac:dyDescent="0.25">
      <c r="A29" s="38" t="s">
        <v>102</v>
      </c>
      <c r="B29" s="19"/>
      <c r="C29" s="19"/>
      <c r="D29" s="19"/>
      <c r="E29" s="19"/>
      <c r="F29" s="19"/>
      <c r="G29" s="19"/>
      <c r="H29" s="19">
        <v>6</v>
      </c>
      <c r="I29" s="19"/>
      <c r="J29" s="19">
        <v>4</v>
      </c>
      <c r="K29" s="19"/>
      <c r="L29" s="19"/>
      <c r="M29" s="19"/>
      <c r="N29" s="19"/>
      <c r="O29" s="19"/>
      <c r="P29" s="19"/>
      <c r="Q29" s="19"/>
      <c r="R29" s="21" t="str">
        <f t="shared" si="1"/>
        <v/>
      </c>
      <c r="S29" s="19">
        <f t="shared" si="0"/>
        <v>10</v>
      </c>
      <c r="T29" s="39">
        <f t="shared" si="2"/>
        <v>10</v>
      </c>
      <c r="U29" s="18" t="str">
        <f t="shared" si="3"/>
        <v>Mark Belfield</v>
      </c>
      <c r="V29" s="22">
        <f t="shared" si="4"/>
        <v>4</v>
      </c>
      <c r="W29" s="22">
        <f t="shared" si="5"/>
        <v>6</v>
      </c>
      <c r="X29" s="22" t="str">
        <f t="shared" si="6"/>
        <v>0</v>
      </c>
      <c r="Y29" s="22" t="str">
        <f t="shared" si="7"/>
        <v>0</v>
      </c>
      <c r="Z29" s="13">
        <f t="shared" si="8"/>
        <v>2</v>
      </c>
    </row>
    <row r="30" spans="1:26" x14ac:dyDescent="0.25">
      <c r="A30" s="38" t="s">
        <v>103</v>
      </c>
      <c r="B30" s="19"/>
      <c r="C30" s="19"/>
      <c r="D30" s="19"/>
      <c r="E30" s="19"/>
      <c r="F30" s="19"/>
      <c r="G30" s="19"/>
      <c r="H30" s="19">
        <v>9</v>
      </c>
      <c r="I30" s="19"/>
      <c r="J30" s="19"/>
      <c r="K30" s="19"/>
      <c r="L30" s="19">
        <v>2</v>
      </c>
      <c r="M30" s="19"/>
      <c r="N30" s="19"/>
      <c r="O30" s="19"/>
      <c r="P30" s="19"/>
      <c r="Q30" s="19"/>
      <c r="R30" s="21" t="str">
        <f t="shared" si="1"/>
        <v/>
      </c>
      <c r="S30" s="19">
        <f t="shared" si="0"/>
        <v>11</v>
      </c>
      <c r="T30" s="39">
        <f t="shared" si="2"/>
        <v>11</v>
      </c>
      <c r="U30" s="18" t="str">
        <f t="shared" si="3"/>
        <v>Lee Nixon</v>
      </c>
      <c r="V30" s="22">
        <f t="shared" si="4"/>
        <v>2</v>
      </c>
      <c r="W30" s="22">
        <f t="shared" si="5"/>
        <v>9</v>
      </c>
      <c r="X30" s="22" t="str">
        <f t="shared" si="6"/>
        <v>0</v>
      </c>
      <c r="Y30" s="22" t="str">
        <f t="shared" si="7"/>
        <v>0</v>
      </c>
      <c r="Z30" s="13">
        <f t="shared" si="8"/>
        <v>2</v>
      </c>
    </row>
    <row r="31" spans="1:26" x14ac:dyDescent="0.25">
      <c r="A31" s="38" t="s">
        <v>104</v>
      </c>
      <c r="B31" s="19"/>
      <c r="C31" s="19"/>
      <c r="D31" s="19"/>
      <c r="E31" s="19"/>
      <c r="F31" s="19"/>
      <c r="G31" s="19"/>
      <c r="H31" s="19">
        <v>11</v>
      </c>
      <c r="I31" s="19"/>
      <c r="J31" s="19">
        <v>13</v>
      </c>
      <c r="K31" s="19"/>
      <c r="L31" s="19"/>
      <c r="M31" s="19"/>
      <c r="N31" s="19"/>
      <c r="O31" s="19"/>
      <c r="P31" s="19">
        <v>4</v>
      </c>
      <c r="Q31" s="19"/>
      <c r="R31" s="21" t="str">
        <f t="shared" si="1"/>
        <v/>
      </c>
      <c r="S31" s="19">
        <f t="shared" si="0"/>
        <v>28</v>
      </c>
      <c r="T31" s="39">
        <f t="shared" si="2"/>
        <v>28</v>
      </c>
      <c r="U31" s="18" t="str">
        <f t="shared" si="3"/>
        <v>Will Parkinson</v>
      </c>
      <c r="V31" s="22">
        <f t="shared" si="4"/>
        <v>4</v>
      </c>
      <c r="W31" s="22">
        <f t="shared" si="5"/>
        <v>11</v>
      </c>
      <c r="X31" s="22">
        <f t="shared" si="6"/>
        <v>13</v>
      </c>
      <c r="Y31" s="22" t="str">
        <f t="shared" si="7"/>
        <v>0</v>
      </c>
      <c r="Z31" s="13">
        <f t="shared" si="8"/>
        <v>3</v>
      </c>
    </row>
    <row r="32" spans="1:26" x14ac:dyDescent="0.25">
      <c r="A32" s="38" t="s">
        <v>105</v>
      </c>
      <c r="B32" s="19"/>
      <c r="C32" s="19"/>
      <c r="D32" s="19"/>
      <c r="E32" s="19"/>
      <c r="F32" s="19"/>
      <c r="G32" s="19"/>
      <c r="H32" s="19">
        <v>12</v>
      </c>
      <c r="I32" s="19"/>
      <c r="J32" s="19">
        <v>12</v>
      </c>
      <c r="K32" s="19"/>
      <c r="L32" s="19"/>
      <c r="M32" s="19"/>
      <c r="N32" s="19"/>
      <c r="O32" s="19"/>
      <c r="P32" s="19"/>
      <c r="Q32" s="19"/>
      <c r="R32" s="21" t="str">
        <f t="shared" si="1"/>
        <v/>
      </c>
      <c r="S32" s="19">
        <f t="shared" si="0"/>
        <v>24</v>
      </c>
      <c r="T32" s="39">
        <f t="shared" si="2"/>
        <v>24</v>
      </c>
      <c r="U32" s="18" t="str">
        <f t="shared" si="3"/>
        <v>Stuart Grice</v>
      </c>
      <c r="V32" s="22">
        <f t="shared" si="4"/>
        <v>12</v>
      </c>
      <c r="W32" s="22">
        <f t="shared" si="5"/>
        <v>12</v>
      </c>
      <c r="X32" s="22" t="str">
        <f t="shared" si="6"/>
        <v>0</v>
      </c>
      <c r="Y32" s="22" t="str">
        <f t="shared" si="7"/>
        <v>0</v>
      </c>
      <c r="Z32" s="13">
        <f t="shared" si="8"/>
        <v>2</v>
      </c>
    </row>
    <row r="33" spans="1:26" x14ac:dyDescent="0.25">
      <c r="A33" s="38" t="s">
        <v>106</v>
      </c>
      <c r="B33" s="19"/>
      <c r="C33" s="19"/>
      <c r="D33" s="19"/>
      <c r="E33" s="19"/>
      <c r="F33" s="19"/>
      <c r="G33" s="19"/>
      <c r="H33" s="19">
        <v>13</v>
      </c>
      <c r="I33" s="19"/>
      <c r="J33" s="19">
        <v>11</v>
      </c>
      <c r="K33" s="19"/>
      <c r="L33" s="19"/>
      <c r="M33" s="19">
        <v>1</v>
      </c>
      <c r="N33" s="19"/>
      <c r="O33" s="19"/>
      <c r="P33" s="19">
        <v>3</v>
      </c>
      <c r="Q33" s="19"/>
      <c r="R33" s="21" t="str">
        <f t="shared" si="1"/>
        <v>Q</v>
      </c>
      <c r="S33" s="19">
        <f t="shared" si="0"/>
        <v>28</v>
      </c>
      <c r="T33" s="39">
        <f t="shared" si="2"/>
        <v>28</v>
      </c>
      <c r="U33" s="18" t="str">
        <f t="shared" si="3"/>
        <v>Carl Groome</v>
      </c>
      <c r="V33" s="22">
        <f t="shared" si="4"/>
        <v>1</v>
      </c>
      <c r="W33" s="22">
        <f t="shared" si="5"/>
        <v>3</v>
      </c>
      <c r="X33" s="22">
        <f t="shared" si="6"/>
        <v>11</v>
      </c>
      <c r="Y33" s="22">
        <f t="shared" si="7"/>
        <v>13</v>
      </c>
      <c r="Z33" s="13">
        <f t="shared" si="8"/>
        <v>4</v>
      </c>
    </row>
    <row r="34" spans="1:26" x14ac:dyDescent="0.25">
      <c r="A34" s="38" t="s">
        <v>107</v>
      </c>
      <c r="B34" s="19"/>
      <c r="C34" s="19"/>
      <c r="D34" s="19"/>
      <c r="E34" s="19"/>
      <c r="F34" s="19"/>
      <c r="G34" s="19"/>
      <c r="H34" s="19">
        <v>14</v>
      </c>
      <c r="I34" s="19"/>
      <c r="J34" s="19">
        <v>10</v>
      </c>
      <c r="K34" s="19"/>
      <c r="L34" s="19">
        <v>4</v>
      </c>
      <c r="M34" s="19"/>
      <c r="N34" s="19"/>
      <c r="O34" s="19"/>
      <c r="P34" s="19"/>
      <c r="Q34" s="19"/>
      <c r="R34" s="21" t="str">
        <f t="shared" si="1"/>
        <v/>
      </c>
      <c r="S34" s="19">
        <f t="shared" si="0"/>
        <v>28</v>
      </c>
      <c r="T34" s="39">
        <f t="shared" si="2"/>
        <v>28</v>
      </c>
      <c r="U34" s="18" t="str">
        <f t="shared" si="3"/>
        <v>Liam Thomson</v>
      </c>
      <c r="V34" s="22">
        <f t="shared" si="4"/>
        <v>4</v>
      </c>
      <c r="W34" s="22">
        <f t="shared" si="5"/>
        <v>10</v>
      </c>
      <c r="X34" s="22">
        <f t="shared" si="6"/>
        <v>14</v>
      </c>
      <c r="Y34" s="22" t="str">
        <f t="shared" si="7"/>
        <v>0</v>
      </c>
      <c r="Z34" s="13">
        <f t="shared" si="8"/>
        <v>3</v>
      </c>
    </row>
    <row r="35" spans="1:26" x14ac:dyDescent="0.25">
      <c r="A35" s="38" t="s">
        <v>108</v>
      </c>
      <c r="B35" s="19"/>
      <c r="C35" s="19"/>
      <c r="D35" s="19"/>
      <c r="E35" s="19"/>
      <c r="F35" s="19"/>
      <c r="G35" s="19"/>
      <c r="H35" s="19">
        <v>15</v>
      </c>
      <c r="I35" s="19"/>
      <c r="J35" s="19"/>
      <c r="K35" s="19"/>
      <c r="L35" s="19"/>
      <c r="M35" s="19"/>
      <c r="N35" s="19"/>
      <c r="O35" s="19"/>
      <c r="P35" s="19"/>
      <c r="Q35" s="19"/>
      <c r="R35" s="21" t="str">
        <f t="shared" si="1"/>
        <v/>
      </c>
      <c r="S35" s="19">
        <f t="shared" si="0"/>
        <v>15</v>
      </c>
      <c r="T35" s="39">
        <f t="shared" si="2"/>
        <v>15</v>
      </c>
      <c r="U35" s="18" t="str">
        <f t="shared" si="3"/>
        <v>Lee Barlow</v>
      </c>
      <c r="V35" s="22">
        <f t="shared" si="4"/>
        <v>15</v>
      </c>
      <c r="W35" s="22" t="str">
        <f t="shared" si="5"/>
        <v>0</v>
      </c>
      <c r="X35" s="22" t="str">
        <f t="shared" si="6"/>
        <v>0</v>
      </c>
      <c r="Y35" s="22" t="str">
        <f t="shared" si="7"/>
        <v>0</v>
      </c>
      <c r="Z35" s="13">
        <f t="shared" si="8"/>
        <v>1</v>
      </c>
    </row>
    <row r="36" spans="1:26" x14ac:dyDescent="0.25">
      <c r="A36" s="38" t="s">
        <v>109</v>
      </c>
      <c r="B36" s="19"/>
      <c r="C36" s="19"/>
      <c r="D36" s="19"/>
      <c r="E36" s="19"/>
      <c r="F36" s="19"/>
      <c r="G36" s="19"/>
      <c r="H36" s="19">
        <v>16</v>
      </c>
      <c r="I36" s="19"/>
      <c r="J36" s="19">
        <v>14</v>
      </c>
      <c r="K36" s="19"/>
      <c r="L36" s="19"/>
      <c r="M36" s="19"/>
      <c r="N36" s="19"/>
      <c r="O36" s="19"/>
      <c r="P36" s="19"/>
      <c r="Q36" s="19"/>
      <c r="R36" s="21" t="str">
        <f t="shared" si="1"/>
        <v/>
      </c>
      <c r="S36" s="19">
        <f t="shared" si="0"/>
        <v>30</v>
      </c>
      <c r="T36" s="39">
        <f t="shared" si="2"/>
        <v>30</v>
      </c>
      <c r="U36" s="18" t="str">
        <f t="shared" si="3"/>
        <v>Damien Ings</v>
      </c>
      <c r="V36" s="22">
        <f t="shared" si="4"/>
        <v>14</v>
      </c>
      <c r="W36" s="22">
        <f t="shared" si="5"/>
        <v>16</v>
      </c>
      <c r="X36" s="22" t="str">
        <f t="shared" si="6"/>
        <v>0</v>
      </c>
      <c r="Y36" s="22" t="str">
        <f t="shared" si="7"/>
        <v>0</v>
      </c>
      <c r="Z36" s="13">
        <f t="shared" si="8"/>
        <v>2</v>
      </c>
    </row>
    <row r="37" spans="1:26" x14ac:dyDescent="0.25">
      <c r="A37" s="38" t="s">
        <v>110</v>
      </c>
      <c r="B37" s="19"/>
      <c r="C37" s="19"/>
      <c r="D37" s="19"/>
      <c r="E37" s="19"/>
      <c r="F37" s="19"/>
      <c r="G37" s="19"/>
      <c r="H37" s="19">
        <v>17</v>
      </c>
      <c r="I37" s="19"/>
      <c r="J37" s="19"/>
      <c r="K37" s="19"/>
      <c r="L37" s="19"/>
      <c r="M37" s="19"/>
      <c r="N37" s="19"/>
      <c r="O37" s="19"/>
      <c r="P37" s="19"/>
      <c r="Q37" s="19"/>
      <c r="R37" s="21" t="str">
        <f t="shared" si="1"/>
        <v/>
      </c>
      <c r="S37" s="19">
        <f t="shared" si="0"/>
        <v>17</v>
      </c>
      <c r="T37" s="39">
        <f t="shared" si="2"/>
        <v>17</v>
      </c>
      <c r="U37" s="18" t="str">
        <f t="shared" si="3"/>
        <v>Andy Neville</v>
      </c>
      <c r="V37" s="22">
        <f t="shared" si="4"/>
        <v>17</v>
      </c>
      <c r="W37" s="22" t="str">
        <f t="shared" si="5"/>
        <v>0</v>
      </c>
      <c r="X37" s="22" t="str">
        <f t="shared" si="6"/>
        <v>0</v>
      </c>
      <c r="Y37" s="22" t="str">
        <f t="shared" si="7"/>
        <v>0</v>
      </c>
      <c r="Z37" s="13">
        <f t="shared" si="8"/>
        <v>1</v>
      </c>
    </row>
    <row r="38" spans="1:26" x14ac:dyDescent="0.25">
      <c r="A38" s="38" t="s">
        <v>111</v>
      </c>
      <c r="B38" s="19"/>
      <c r="C38" s="19"/>
      <c r="D38" s="19"/>
      <c r="E38" s="19"/>
      <c r="F38" s="19"/>
      <c r="G38" s="19"/>
      <c r="H38" s="19">
        <v>18</v>
      </c>
      <c r="I38" s="19"/>
      <c r="J38" s="19">
        <v>15</v>
      </c>
      <c r="K38" s="19"/>
      <c r="L38" s="19"/>
      <c r="M38" s="19"/>
      <c r="N38" s="19"/>
      <c r="O38" s="19"/>
      <c r="P38" s="19">
        <v>5</v>
      </c>
      <c r="Q38" s="19"/>
      <c r="R38" s="21" t="str">
        <f t="shared" si="1"/>
        <v/>
      </c>
      <c r="S38" s="19">
        <f t="shared" si="0"/>
        <v>38</v>
      </c>
      <c r="T38" s="39">
        <f t="shared" si="2"/>
        <v>38</v>
      </c>
      <c r="U38" s="18" t="str">
        <f t="shared" si="3"/>
        <v>Nigel Shephard</v>
      </c>
      <c r="V38" s="22">
        <f t="shared" si="4"/>
        <v>5</v>
      </c>
      <c r="W38" s="22">
        <f t="shared" si="5"/>
        <v>15</v>
      </c>
      <c r="X38" s="22">
        <f t="shared" si="6"/>
        <v>18</v>
      </c>
      <c r="Y38" s="22" t="str">
        <f t="shared" si="7"/>
        <v>0</v>
      </c>
      <c r="Z38" s="13">
        <f t="shared" si="8"/>
        <v>3</v>
      </c>
    </row>
    <row r="39" spans="1:26" x14ac:dyDescent="0.25">
      <c r="A39" s="38" t="s">
        <v>112</v>
      </c>
      <c r="B39" s="19"/>
      <c r="C39" s="19"/>
      <c r="D39" s="19"/>
      <c r="E39" s="19"/>
      <c r="F39" s="19"/>
      <c r="G39" s="19"/>
      <c r="H39" s="19">
        <v>19</v>
      </c>
      <c r="I39" s="19"/>
      <c r="J39" s="19"/>
      <c r="K39" s="19"/>
      <c r="L39" s="19"/>
      <c r="M39" s="19"/>
      <c r="N39" s="19"/>
      <c r="O39" s="19"/>
      <c r="P39" s="19"/>
      <c r="Q39" s="19"/>
      <c r="R39" s="21" t="str">
        <f t="shared" si="1"/>
        <v/>
      </c>
      <c r="S39" s="19">
        <f t="shared" si="0"/>
        <v>19</v>
      </c>
      <c r="T39" s="39">
        <f t="shared" si="2"/>
        <v>19</v>
      </c>
      <c r="U39" s="18" t="str">
        <f t="shared" si="3"/>
        <v>Elliot Costello</v>
      </c>
      <c r="V39" s="22">
        <f t="shared" si="4"/>
        <v>19</v>
      </c>
      <c r="W39" s="22" t="str">
        <f t="shared" si="5"/>
        <v>0</v>
      </c>
      <c r="X39" s="22" t="str">
        <f t="shared" si="6"/>
        <v>0</v>
      </c>
      <c r="Y39" s="22" t="str">
        <f t="shared" si="7"/>
        <v>0</v>
      </c>
      <c r="Z39" s="13">
        <f t="shared" si="8"/>
        <v>1</v>
      </c>
    </row>
    <row r="40" spans="1:26" x14ac:dyDescent="0.25">
      <c r="A40" s="38" t="s">
        <v>113</v>
      </c>
      <c r="B40" s="19"/>
      <c r="C40" s="19"/>
      <c r="D40" s="19"/>
      <c r="E40" s="19"/>
      <c r="F40" s="19"/>
      <c r="G40" s="19"/>
      <c r="H40" s="19">
        <v>23</v>
      </c>
      <c r="I40" s="19"/>
      <c r="J40" s="19">
        <v>17</v>
      </c>
      <c r="K40" s="19"/>
      <c r="L40" s="19"/>
      <c r="M40" s="19">
        <v>2</v>
      </c>
      <c r="N40" s="19">
        <v>1</v>
      </c>
      <c r="O40" s="19"/>
      <c r="P40" s="19">
        <v>6</v>
      </c>
      <c r="Q40" s="19">
        <v>2</v>
      </c>
      <c r="R40" s="21" t="str">
        <f t="shared" si="1"/>
        <v>Q</v>
      </c>
      <c r="S40" s="19">
        <f t="shared" si="0"/>
        <v>51</v>
      </c>
      <c r="T40" s="39">
        <f t="shared" si="2"/>
        <v>11</v>
      </c>
      <c r="U40" s="18" t="str">
        <f t="shared" si="3"/>
        <v>Ian Nichols-Hogg</v>
      </c>
      <c r="V40" s="22">
        <f t="shared" si="4"/>
        <v>1</v>
      </c>
      <c r="W40" s="22">
        <f t="shared" si="5"/>
        <v>2</v>
      </c>
      <c r="X40" s="22">
        <f t="shared" si="6"/>
        <v>2</v>
      </c>
      <c r="Y40" s="22">
        <f t="shared" si="7"/>
        <v>6</v>
      </c>
      <c r="Z40" s="13">
        <f t="shared" si="8"/>
        <v>6</v>
      </c>
    </row>
    <row r="41" spans="1:26" x14ac:dyDescent="0.25">
      <c r="A41" s="38" t="s">
        <v>114</v>
      </c>
      <c r="B41" s="19"/>
      <c r="C41" s="19"/>
      <c r="D41" s="19"/>
      <c r="E41" s="19"/>
      <c r="F41" s="19"/>
      <c r="G41" s="19"/>
      <c r="H41" s="19">
        <v>25</v>
      </c>
      <c r="I41" s="19"/>
      <c r="J41" s="19">
        <v>18</v>
      </c>
      <c r="K41" s="19"/>
      <c r="L41" s="19"/>
      <c r="M41" s="19"/>
      <c r="N41" s="19"/>
      <c r="O41" s="19">
        <v>1</v>
      </c>
      <c r="P41" s="19"/>
      <c r="Q41" s="19"/>
      <c r="R41" s="21" t="str">
        <f t="shared" si="1"/>
        <v/>
      </c>
      <c r="S41" s="19">
        <f t="shared" si="0"/>
        <v>44</v>
      </c>
      <c r="T41" s="39">
        <f t="shared" si="2"/>
        <v>44</v>
      </c>
      <c r="U41" s="18" t="str">
        <f t="shared" si="3"/>
        <v>Phil Quibell</v>
      </c>
      <c r="V41" s="22">
        <f t="shared" si="4"/>
        <v>1</v>
      </c>
      <c r="W41" s="22">
        <f t="shared" si="5"/>
        <v>18</v>
      </c>
      <c r="X41" s="22">
        <f t="shared" si="6"/>
        <v>25</v>
      </c>
      <c r="Y41" s="22" t="str">
        <f t="shared" si="7"/>
        <v>0</v>
      </c>
      <c r="Z41" s="13">
        <f t="shared" si="8"/>
        <v>3</v>
      </c>
    </row>
    <row r="42" spans="1:26" x14ac:dyDescent="0.25">
      <c r="A42" s="38" t="s">
        <v>115</v>
      </c>
      <c r="B42" s="19"/>
      <c r="C42" s="19"/>
      <c r="D42" s="19"/>
      <c r="E42" s="19"/>
      <c r="F42" s="19"/>
      <c r="G42" s="19"/>
      <c r="H42" s="19">
        <v>26</v>
      </c>
      <c r="I42" s="19"/>
      <c r="J42" s="19"/>
      <c r="K42" s="19"/>
      <c r="L42" s="19"/>
      <c r="M42" s="19"/>
      <c r="N42" s="19"/>
      <c r="O42" s="19"/>
      <c r="P42" s="19"/>
      <c r="Q42" s="19"/>
      <c r="R42" s="21" t="str">
        <f t="shared" si="1"/>
        <v/>
      </c>
      <c r="S42" s="19">
        <f t="shared" si="0"/>
        <v>26</v>
      </c>
      <c r="T42" s="39">
        <f t="shared" si="2"/>
        <v>26</v>
      </c>
      <c r="U42" s="18" t="str">
        <f t="shared" si="3"/>
        <v>Liam Swithenbank</v>
      </c>
      <c r="V42" s="22">
        <f t="shared" si="4"/>
        <v>26</v>
      </c>
      <c r="W42" s="22" t="str">
        <f t="shared" si="5"/>
        <v>0</v>
      </c>
      <c r="X42" s="22" t="str">
        <f t="shared" si="6"/>
        <v>0</v>
      </c>
      <c r="Y42" s="22" t="str">
        <f t="shared" si="7"/>
        <v>0</v>
      </c>
      <c r="Z42" s="13">
        <f t="shared" si="8"/>
        <v>1</v>
      </c>
    </row>
    <row r="43" spans="1:26" x14ac:dyDescent="0.25">
      <c r="A43" s="38" t="s">
        <v>116</v>
      </c>
      <c r="B43" s="19"/>
      <c r="C43" s="19"/>
      <c r="D43" s="19"/>
      <c r="E43" s="19"/>
      <c r="F43" s="19"/>
      <c r="G43" s="19"/>
      <c r="H43" s="19">
        <v>28</v>
      </c>
      <c r="I43" s="19"/>
      <c r="J43" s="19">
        <v>22</v>
      </c>
      <c r="K43" s="19"/>
      <c r="L43" s="19"/>
      <c r="M43" s="19"/>
      <c r="N43" s="19"/>
      <c r="O43" s="19"/>
      <c r="P43" s="19"/>
      <c r="Q43" s="19"/>
      <c r="R43" s="21" t="str">
        <f t="shared" si="1"/>
        <v/>
      </c>
      <c r="S43" s="19">
        <f t="shared" si="0"/>
        <v>50</v>
      </c>
      <c r="T43" s="39">
        <f t="shared" si="2"/>
        <v>50</v>
      </c>
      <c r="U43" s="18" t="str">
        <f t="shared" si="3"/>
        <v>Stephen Twist</v>
      </c>
      <c r="V43" s="22">
        <f t="shared" si="4"/>
        <v>22</v>
      </c>
      <c r="W43" s="22">
        <f t="shared" si="5"/>
        <v>28</v>
      </c>
      <c r="X43" s="22" t="str">
        <f t="shared" si="6"/>
        <v>0</v>
      </c>
      <c r="Y43" s="22" t="str">
        <f t="shared" si="7"/>
        <v>0</v>
      </c>
      <c r="Z43" s="13">
        <f t="shared" si="8"/>
        <v>2</v>
      </c>
    </row>
    <row r="44" spans="1:26" x14ac:dyDescent="0.25">
      <c r="A44" s="38" t="s">
        <v>117</v>
      </c>
      <c r="B44" s="19"/>
      <c r="C44" s="19"/>
      <c r="D44" s="19"/>
      <c r="E44" s="19"/>
      <c r="F44" s="19"/>
      <c r="G44" s="19"/>
      <c r="H44" s="19">
        <v>29</v>
      </c>
      <c r="I44" s="19"/>
      <c r="J44" s="19">
        <v>21</v>
      </c>
      <c r="K44" s="19"/>
      <c r="L44" s="19"/>
      <c r="M44" s="19">
        <v>3</v>
      </c>
      <c r="N44" s="19"/>
      <c r="O44" s="19"/>
      <c r="P44" s="19">
        <v>7</v>
      </c>
      <c r="Q44" s="19"/>
      <c r="R44" s="21" t="str">
        <f t="shared" si="1"/>
        <v>Q</v>
      </c>
      <c r="S44" s="19">
        <f t="shared" si="0"/>
        <v>60</v>
      </c>
      <c r="T44" s="39">
        <f t="shared" si="2"/>
        <v>60</v>
      </c>
      <c r="U44" s="18" t="str">
        <f t="shared" si="3"/>
        <v>Jonathon Lawson</v>
      </c>
      <c r="V44" s="22">
        <f t="shared" si="4"/>
        <v>3</v>
      </c>
      <c r="W44" s="22">
        <f t="shared" si="5"/>
        <v>7</v>
      </c>
      <c r="X44" s="22">
        <f t="shared" si="6"/>
        <v>21</v>
      </c>
      <c r="Y44" s="22">
        <f t="shared" si="7"/>
        <v>29</v>
      </c>
      <c r="Z44" s="13">
        <f t="shared" si="8"/>
        <v>4</v>
      </c>
    </row>
    <row r="45" spans="1:26" x14ac:dyDescent="0.25">
      <c r="A45" s="38" t="s">
        <v>118</v>
      </c>
      <c r="B45" s="19"/>
      <c r="C45" s="19"/>
      <c r="D45" s="19"/>
      <c r="E45" s="19"/>
      <c r="F45" s="19"/>
      <c r="G45" s="19"/>
      <c r="H45" s="19">
        <v>30</v>
      </c>
      <c r="I45" s="19"/>
      <c r="J45" s="19"/>
      <c r="K45" s="19"/>
      <c r="L45" s="19"/>
      <c r="M45" s="19"/>
      <c r="N45" s="19"/>
      <c r="O45" s="19"/>
      <c r="P45" s="19"/>
      <c r="Q45" s="19"/>
      <c r="R45" s="21" t="str">
        <f t="shared" si="1"/>
        <v/>
      </c>
      <c r="S45" s="19">
        <f t="shared" si="0"/>
        <v>30</v>
      </c>
      <c r="T45" s="39">
        <f t="shared" si="2"/>
        <v>30</v>
      </c>
      <c r="U45" s="18" t="str">
        <f t="shared" si="3"/>
        <v>Stuart Mulrooney</v>
      </c>
      <c r="V45" s="22">
        <f t="shared" si="4"/>
        <v>30</v>
      </c>
      <c r="W45" s="22" t="str">
        <f t="shared" si="5"/>
        <v>0</v>
      </c>
      <c r="X45" s="22" t="str">
        <f t="shared" si="6"/>
        <v>0</v>
      </c>
      <c r="Y45" s="22" t="str">
        <f t="shared" si="7"/>
        <v>0</v>
      </c>
      <c r="Z45" s="13">
        <f t="shared" si="8"/>
        <v>1</v>
      </c>
    </row>
    <row r="46" spans="1:26" x14ac:dyDescent="0.25">
      <c r="A46" s="38" t="s">
        <v>119</v>
      </c>
      <c r="B46" s="19"/>
      <c r="C46" s="19"/>
      <c r="D46" s="19"/>
      <c r="E46" s="19"/>
      <c r="F46" s="19"/>
      <c r="G46" s="19"/>
      <c r="H46" s="19">
        <v>32</v>
      </c>
      <c r="I46" s="19"/>
      <c r="J46" s="19">
        <v>26</v>
      </c>
      <c r="K46" s="19"/>
      <c r="L46" s="19"/>
      <c r="M46" s="19"/>
      <c r="N46" s="19"/>
      <c r="O46" s="19"/>
      <c r="P46" s="19"/>
      <c r="Q46" s="19"/>
      <c r="R46" s="21" t="str">
        <f t="shared" si="1"/>
        <v/>
      </c>
      <c r="S46" s="19">
        <f t="shared" si="0"/>
        <v>58</v>
      </c>
      <c r="T46" s="39">
        <f t="shared" si="2"/>
        <v>58</v>
      </c>
      <c r="U46" s="18" t="str">
        <f t="shared" si="3"/>
        <v>Ryan Azzapardi</v>
      </c>
      <c r="V46" s="22">
        <f t="shared" si="4"/>
        <v>26</v>
      </c>
      <c r="W46" s="22">
        <f t="shared" si="5"/>
        <v>32</v>
      </c>
      <c r="X46" s="22" t="str">
        <f t="shared" si="6"/>
        <v>0</v>
      </c>
      <c r="Y46" s="22" t="str">
        <f t="shared" si="7"/>
        <v>0</v>
      </c>
      <c r="Z46" s="13">
        <f t="shared" si="8"/>
        <v>2</v>
      </c>
    </row>
    <row r="47" spans="1:26" x14ac:dyDescent="0.25">
      <c r="A47" s="38" t="s">
        <v>120</v>
      </c>
      <c r="B47" s="19"/>
      <c r="C47" s="19"/>
      <c r="D47" s="19"/>
      <c r="E47" s="19"/>
      <c r="F47" s="19"/>
      <c r="G47" s="19"/>
      <c r="H47" s="19">
        <v>33</v>
      </c>
      <c r="I47" s="19"/>
      <c r="J47" s="19"/>
      <c r="K47" s="19"/>
      <c r="L47" s="19"/>
      <c r="M47" s="19"/>
      <c r="N47" s="19"/>
      <c r="O47" s="19"/>
      <c r="P47" s="19">
        <v>12</v>
      </c>
      <c r="Q47" s="19"/>
      <c r="R47" s="21" t="str">
        <f t="shared" si="1"/>
        <v/>
      </c>
      <c r="S47" s="19">
        <f t="shared" si="0"/>
        <v>45</v>
      </c>
      <c r="T47" s="39">
        <f t="shared" si="2"/>
        <v>45</v>
      </c>
      <c r="U47" s="18" t="str">
        <f t="shared" si="3"/>
        <v>Dave Young</v>
      </c>
      <c r="V47" s="22">
        <f t="shared" si="4"/>
        <v>12</v>
      </c>
      <c r="W47" s="22">
        <f t="shared" si="5"/>
        <v>33</v>
      </c>
      <c r="X47" s="22" t="str">
        <f t="shared" si="6"/>
        <v>0</v>
      </c>
      <c r="Y47" s="22" t="str">
        <f t="shared" si="7"/>
        <v>0</v>
      </c>
      <c r="Z47" s="13">
        <f t="shared" si="8"/>
        <v>2</v>
      </c>
    </row>
    <row r="48" spans="1:26" x14ac:dyDescent="0.25">
      <c r="A48" s="38" t="s">
        <v>121</v>
      </c>
      <c r="B48" s="19"/>
      <c r="C48" s="19"/>
      <c r="D48" s="19"/>
      <c r="E48" s="19"/>
      <c r="F48" s="19"/>
      <c r="G48" s="19"/>
      <c r="H48" s="19">
        <v>35</v>
      </c>
      <c r="I48" s="19"/>
      <c r="J48" s="19">
        <v>29</v>
      </c>
      <c r="K48" s="19"/>
      <c r="L48" s="19"/>
      <c r="M48" s="19">
        <v>7</v>
      </c>
      <c r="N48" s="19"/>
      <c r="O48" s="19"/>
      <c r="P48" s="19"/>
      <c r="Q48" s="19"/>
      <c r="R48" s="21" t="str">
        <f t="shared" si="1"/>
        <v/>
      </c>
      <c r="S48" s="19">
        <f t="shared" si="0"/>
        <v>71</v>
      </c>
      <c r="T48" s="39">
        <f t="shared" si="2"/>
        <v>71</v>
      </c>
      <c r="U48" s="18" t="str">
        <f t="shared" si="3"/>
        <v>Andrew Moore</v>
      </c>
      <c r="V48" s="22">
        <f t="shared" si="4"/>
        <v>7</v>
      </c>
      <c r="W48" s="22">
        <f t="shared" si="5"/>
        <v>29</v>
      </c>
      <c r="X48" s="22">
        <f t="shared" si="6"/>
        <v>35</v>
      </c>
      <c r="Y48" s="22" t="str">
        <f t="shared" si="7"/>
        <v>0</v>
      </c>
      <c r="Z48" s="13">
        <f t="shared" si="8"/>
        <v>3</v>
      </c>
    </row>
    <row r="49" spans="1:26" x14ac:dyDescent="0.25">
      <c r="A49" s="38" t="s">
        <v>122</v>
      </c>
      <c r="B49" s="19"/>
      <c r="C49" s="19"/>
      <c r="D49" s="19"/>
      <c r="E49" s="19"/>
      <c r="F49" s="19"/>
      <c r="G49" s="19"/>
      <c r="H49" s="19">
        <v>38</v>
      </c>
      <c r="I49" s="19"/>
      <c r="J49" s="19"/>
      <c r="K49" s="19"/>
      <c r="L49" s="19"/>
      <c r="M49" s="19"/>
      <c r="N49" s="19"/>
      <c r="O49" s="19"/>
      <c r="P49" s="19">
        <v>11</v>
      </c>
      <c r="Q49" s="19"/>
      <c r="R49" s="21" t="str">
        <f t="shared" si="1"/>
        <v/>
      </c>
      <c r="S49" s="19">
        <f t="shared" si="0"/>
        <v>49</v>
      </c>
      <c r="T49" s="39">
        <f t="shared" si="2"/>
        <v>49</v>
      </c>
      <c r="U49" s="18" t="str">
        <f t="shared" si="3"/>
        <v>Finlay McCalman`</v>
      </c>
      <c r="V49" s="22">
        <f t="shared" si="4"/>
        <v>11</v>
      </c>
      <c r="W49" s="22">
        <f t="shared" si="5"/>
        <v>38</v>
      </c>
      <c r="X49" s="22" t="str">
        <f t="shared" si="6"/>
        <v>0</v>
      </c>
      <c r="Y49" s="22" t="str">
        <f t="shared" si="7"/>
        <v>0</v>
      </c>
      <c r="Z49" s="13">
        <f t="shared" si="8"/>
        <v>2</v>
      </c>
    </row>
    <row r="50" spans="1:26" x14ac:dyDescent="0.25">
      <c r="A50" s="38" t="s">
        <v>123</v>
      </c>
      <c r="B50" s="19"/>
      <c r="C50" s="19"/>
      <c r="D50" s="19"/>
      <c r="E50" s="19"/>
      <c r="F50" s="19"/>
      <c r="G50" s="19"/>
      <c r="H50" s="19">
        <v>39</v>
      </c>
      <c r="I50" s="19"/>
      <c r="J50" s="19"/>
      <c r="K50" s="19"/>
      <c r="L50" s="19"/>
      <c r="M50" s="19"/>
      <c r="N50" s="19"/>
      <c r="O50" s="19"/>
      <c r="P50" s="19"/>
      <c r="Q50" s="19"/>
      <c r="R50" s="21" t="str">
        <f t="shared" si="1"/>
        <v/>
      </c>
      <c r="S50" s="19">
        <f t="shared" si="0"/>
        <v>39</v>
      </c>
      <c r="T50" s="39">
        <f t="shared" si="2"/>
        <v>39</v>
      </c>
      <c r="U50" s="18" t="str">
        <f t="shared" si="3"/>
        <v>Troy Watson</v>
      </c>
      <c r="V50" s="22">
        <f t="shared" si="4"/>
        <v>39</v>
      </c>
      <c r="W50" s="22" t="str">
        <f t="shared" si="5"/>
        <v>0</v>
      </c>
      <c r="X50" s="22" t="str">
        <f t="shared" si="6"/>
        <v>0</v>
      </c>
      <c r="Y50" s="22" t="str">
        <f t="shared" si="7"/>
        <v>0</v>
      </c>
      <c r="Z50" s="13">
        <f t="shared" si="8"/>
        <v>1</v>
      </c>
    </row>
    <row r="51" spans="1:26" x14ac:dyDescent="0.25">
      <c r="A51" s="38" t="s">
        <v>124</v>
      </c>
      <c r="B51" s="19"/>
      <c r="C51" s="19"/>
      <c r="D51" s="19"/>
      <c r="E51" s="19"/>
      <c r="F51" s="19"/>
      <c r="G51" s="19"/>
      <c r="H51" s="19">
        <v>40</v>
      </c>
      <c r="I51" s="19"/>
      <c r="J51" s="19"/>
      <c r="K51" s="19"/>
      <c r="L51" s="19"/>
      <c r="M51" s="19"/>
      <c r="N51" s="19"/>
      <c r="O51" s="19"/>
      <c r="P51" s="19"/>
      <c r="Q51" s="19"/>
      <c r="R51" s="21" t="str">
        <f t="shared" si="1"/>
        <v/>
      </c>
      <c r="S51" s="19">
        <f t="shared" si="0"/>
        <v>40</v>
      </c>
      <c r="T51" s="39">
        <f t="shared" si="2"/>
        <v>40</v>
      </c>
      <c r="U51" s="18" t="str">
        <f t="shared" si="3"/>
        <v>Russell Mabbett</v>
      </c>
      <c r="V51" s="22">
        <f t="shared" si="4"/>
        <v>40</v>
      </c>
      <c r="W51" s="22" t="str">
        <f t="shared" si="5"/>
        <v>0</v>
      </c>
      <c r="X51" s="22" t="str">
        <f t="shared" si="6"/>
        <v>0</v>
      </c>
      <c r="Y51" s="22" t="str">
        <f t="shared" si="7"/>
        <v>0</v>
      </c>
      <c r="Z51" s="13">
        <f t="shared" si="8"/>
        <v>1</v>
      </c>
    </row>
    <row r="52" spans="1:26" x14ac:dyDescent="0.25">
      <c r="A52" s="38" t="s">
        <v>125</v>
      </c>
      <c r="B52" s="19"/>
      <c r="C52" s="19"/>
      <c r="D52" s="19"/>
      <c r="E52" s="19"/>
      <c r="F52" s="19"/>
      <c r="G52" s="19"/>
      <c r="H52" s="19">
        <v>41</v>
      </c>
      <c r="I52" s="19"/>
      <c r="J52" s="19">
        <v>31</v>
      </c>
      <c r="K52" s="19"/>
      <c r="L52" s="19"/>
      <c r="M52" s="19"/>
      <c r="N52" s="19"/>
      <c r="O52" s="19"/>
      <c r="P52" s="19"/>
      <c r="Q52" s="19"/>
      <c r="R52" s="21" t="str">
        <f t="shared" si="1"/>
        <v/>
      </c>
      <c r="S52" s="19">
        <f t="shared" si="0"/>
        <v>72</v>
      </c>
      <c r="T52" s="39">
        <f t="shared" si="2"/>
        <v>72</v>
      </c>
      <c r="U52" s="18" t="str">
        <f t="shared" si="3"/>
        <v>James Birchall</v>
      </c>
      <c r="V52" s="22">
        <f t="shared" si="4"/>
        <v>31</v>
      </c>
      <c r="W52" s="22">
        <f t="shared" si="5"/>
        <v>41</v>
      </c>
      <c r="X52" s="22" t="str">
        <f t="shared" si="6"/>
        <v>0</v>
      </c>
      <c r="Y52" s="22" t="str">
        <f t="shared" si="7"/>
        <v>0</v>
      </c>
      <c r="Z52" s="13">
        <f t="shared" si="8"/>
        <v>2</v>
      </c>
    </row>
    <row r="53" spans="1:26" x14ac:dyDescent="0.25">
      <c r="A53" s="38" t="s">
        <v>126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>
        <v>5</v>
      </c>
      <c r="M53" s="19"/>
      <c r="N53" s="19"/>
      <c r="O53" s="19"/>
      <c r="P53" s="19"/>
      <c r="Q53" s="19"/>
      <c r="R53" s="21" t="str">
        <f t="shared" si="1"/>
        <v/>
      </c>
      <c r="S53" s="22">
        <v>5</v>
      </c>
      <c r="T53" s="39">
        <f t="shared" si="2"/>
        <v>5</v>
      </c>
      <c r="U53" s="18" t="str">
        <f t="shared" si="3"/>
        <v>Les Cornwall</v>
      </c>
      <c r="V53" s="22">
        <f t="shared" si="4"/>
        <v>5</v>
      </c>
      <c r="W53" s="22" t="str">
        <f t="shared" si="5"/>
        <v>0</v>
      </c>
      <c r="X53" s="22" t="str">
        <f t="shared" si="6"/>
        <v>0</v>
      </c>
      <c r="Y53" s="22" t="str">
        <f t="shared" si="7"/>
        <v>0</v>
      </c>
      <c r="Z53" s="13">
        <f t="shared" si="8"/>
        <v>1</v>
      </c>
    </row>
    <row r="54" spans="1:26" x14ac:dyDescent="0.25">
      <c r="A54" s="38" t="s">
        <v>127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>
        <v>6</v>
      </c>
      <c r="M54" s="19"/>
      <c r="N54" s="19"/>
      <c r="O54" s="19"/>
      <c r="P54" s="19"/>
      <c r="Q54" s="19"/>
      <c r="R54" s="21" t="str">
        <f t="shared" si="1"/>
        <v/>
      </c>
      <c r="S54" s="22">
        <v>6</v>
      </c>
      <c r="T54" s="39">
        <f t="shared" si="2"/>
        <v>6</v>
      </c>
      <c r="U54" s="18" t="str">
        <f t="shared" si="3"/>
        <v>Ian Garrad</v>
      </c>
      <c r="V54" s="22">
        <f t="shared" si="4"/>
        <v>6</v>
      </c>
      <c r="W54" s="22" t="str">
        <f t="shared" si="5"/>
        <v>0</v>
      </c>
      <c r="X54" s="22" t="str">
        <f t="shared" si="6"/>
        <v>0</v>
      </c>
      <c r="Y54" s="22" t="str">
        <f t="shared" si="7"/>
        <v>0</v>
      </c>
      <c r="Z54" s="13">
        <f t="shared" si="8"/>
        <v>1</v>
      </c>
    </row>
    <row r="55" spans="1:26" x14ac:dyDescent="0.25">
      <c r="A55" s="38" t="s">
        <v>151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>
        <v>8</v>
      </c>
      <c r="Q55" s="19"/>
      <c r="R55" s="21" t="str">
        <f t="shared" si="1"/>
        <v/>
      </c>
      <c r="S55" s="22"/>
      <c r="T55" s="39">
        <f t="shared" si="2"/>
        <v>8</v>
      </c>
      <c r="U55" s="18" t="str">
        <f t="shared" si="3"/>
        <v>Ian Leach</v>
      </c>
      <c r="V55" s="22">
        <f t="shared" si="4"/>
        <v>8</v>
      </c>
      <c r="W55" s="22" t="str">
        <f t="shared" si="5"/>
        <v>0</v>
      </c>
      <c r="X55" s="22" t="str">
        <f t="shared" si="6"/>
        <v>0</v>
      </c>
      <c r="Y55" s="22" t="str">
        <f t="shared" si="7"/>
        <v>0</v>
      </c>
      <c r="Z55" s="13">
        <f t="shared" si="8"/>
        <v>1</v>
      </c>
    </row>
    <row r="56" spans="1:26" x14ac:dyDescent="0.25">
      <c r="A56" s="3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1" t="str">
        <f t="shared" si="1"/>
        <v/>
      </c>
      <c r="S56" s="22"/>
      <c r="T56" s="39" t="e">
        <f t="shared" si="2"/>
        <v>#NUM!</v>
      </c>
      <c r="U56" s="18">
        <f t="shared" si="3"/>
        <v>0</v>
      </c>
      <c r="V56" s="22" t="e">
        <f t="shared" si="4"/>
        <v>#NUM!</v>
      </c>
      <c r="W56" s="22" t="str">
        <f t="shared" si="5"/>
        <v>0</v>
      </c>
      <c r="X56" s="22" t="str">
        <f t="shared" si="6"/>
        <v>0</v>
      </c>
      <c r="Y56" s="22" t="str">
        <f t="shared" si="7"/>
        <v>0</v>
      </c>
      <c r="Z56" s="13">
        <f t="shared" si="8"/>
        <v>0</v>
      </c>
    </row>
    <row r="57" spans="1:26" x14ac:dyDescent="0.25">
      <c r="A57" s="3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1" t="str">
        <f t="shared" si="1"/>
        <v/>
      </c>
      <c r="S57" s="22"/>
      <c r="T57" s="39" t="e">
        <f t="shared" si="2"/>
        <v>#NUM!</v>
      </c>
      <c r="U57" s="18">
        <f t="shared" si="3"/>
        <v>0</v>
      </c>
      <c r="V57" s="22" t="e">
        <f t="shared" si="4"/>
        <v>#NUM!</v>
      </c>
      <c r="W57" s="22" t="str">
        <f t="shared" si="5"/>
        <v>0</v>
      </c>
      <c r="X57" s="22" t="str">
        <f t="shared" si="6"/>
        <v>0</v>
      </c>
      <c r="Y57" s="22" t="str">
        <f t="shared" si="7"/>
        <v>0</v>
      </c>
      <c r="Z57" s="13">
        <f t="shared" si="8"/>
        <v>0</v>
      </c>
    </row>
    <row r="58" spans="1:26" x14ac:dyDescent="0.25">
      <c r="A58" s="3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21" t="str">
        <f t="shared" si="1"/>
        <v/>
      </c>
      <c r="S58" s="22"/>
      <c r="T58" s="39" t="e">
        <f t="shared" si="2"/>
        <v>#NUM!</v>
      </c>
      <c r="U58" s="18">
        <f t="shared" si="3"/>
        <v>0</v>
      </c>
      <c r="V58" s="22" t="e">
        <f t="shared" si="4"/>
        <v>#NUM!</v>
      </c>
      <c r="W58" s="22" t="str">
        <f t="shared" si="5"/>
        <v>0</v>
      </c>
      <c r="X58" s="22" t="str">
        <f t="shared" si="6"/>
        <v>0</v>
      </c>
      <c r="Y58" s="22" t="str">
        <f t="shared" si="7"/>
        <v>0</v>
      </c>
      <c r="Z58" s="13">
        <f t="shared" si="8"/>
        <v>0</v>
      </c>
    </row>
    <row r="59" spans="1:26" x14ac:dyDescent="0.25">
      <c r="A59" s="3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1" t="str">
        <f t="shared" si="1"/>
        <v/>
      </c>
      <c r="S59" s="22"/>
      <c r="T59" s="39" t="e">
        <f t="shared" si="2"/>
        <v>#NUM!</v>
      </c>
      <c r="U59" s="18">
        <f t="shared" si="3"/>
        <v>0</v>
      </c>
      <c r="V59" s="22" t="e">
        <f t="shared" si="4"/>
        <v>#NUM!</v>
      </c>
      <c r="W59" s="22" t="str">
        <f t="shared" si="5"/>
        <v>0</v>
      </c>
      <c r="X59" s="22" t="str">
        <f t="shared" si="6"/>
        <v>0</v>
      </c>
      <c r="Y59" s="22" t="str">
        <f t="shared" si="7"/>
        <v>0</v>
      </c>
      <c r="Z59" s="13">
        <f t="shared" si="8"/>
        <v>0</v>
      </c>
    </row>
    <row r="60" spans="1:26" x14ac:dyDescent="0.25">
      <c r="A60" s="3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1" t="str">
        <f t="shared" si="1"/>
        <v/>
      </c>
      <c r="S60" s="22"/>
      <c r="T60" s="39" t="e">
        <f t="shared" si="2"/>
        <v>#NUM!</v>
      </c>
      <c r="U60" s="18">
        <f t="shared" si="3"/>
        <v>0</v>
      </c>
      <c r="V60" s="22" t="e">
        <f t="shared" si="4"/>
        <v>#NUM!</v>
      </c>
      <c r="W60" s="22" t="str">
        <f t="shared" si="5"/>
        <v>0</v>
      </c>
      <c r="X60" s="22" t="str">
        <f t="shared" si="6"/>
        <v>0</v>
      </c>
      <c r="Y60" s="22" t="str">
        <f t="shared" si="7"/>
        <v>0</v>
      </c>
      <c r="Z60" s="13">
        <f t="shared" si="8"/>
        <v>0</v>
      </c>
    </row>
    <row r="61" spans="1:26" hidden="1" x14ac:dyDescent="0.25">
      <c r="A61" s="3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1">
        <f t="shared" ref="R61:R67" si="9">SUM(B61:L61)</f>
        <v>0</v>
      </c>
      <c r="S61" s="22" t="e">
        <f t="shared" ref="S61:S68" si="10">V61+W61+X61+Y61</f>
        <v>#NUM!</v>
      </c>
      <c r="T61" s="39">
        <f t="shared" ref="T61:T67" si="11">A61</f>
        <v>0</v>
      </c>
      <c r="U61" s="23">
        <f t="shared" ref="U61:U67" si="12">COUNT(B61:L61)</f>
        <v>0</v>
      </c>
      <c r="V61" s="22" t="e">
        <f t="shared" ref="V61:V67" si="13">SMALL(B61:N61,1)</f>
        <v>#NUM!</v>
      </c>
      <c r="W61" s="22" t="e">
        <f t="shared" ref="W61:W67" si="14">SMALL(B61:N61,2)</f>
        <v>#NUM!</v>
      </c>
      <c r="X61" s="22" t="e">
        <f t="shared" ref="X61:X67" si="15">SMALL(B61:N61,3)</f>
        <v>#NUM!</v>
      </c>
      <c r="Y61" s="22" t="e">
        <f t="shared" ref="Y61:Y67" si="16">SMALL(B61:N61,4)</f>
        <v>#NUM!</v>
      </c>
    </row>
    <row r="62" spans="1:26" hidden="1" x14ac:dyDescent="0.25">
      <c r="A62" s="3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21">
        <f t="shared" si="9"/>
        <v>0</v>
      </c>
      <c r="S62" s="22" t="e">
        <f t="shared" si="10"/>
        <v>#NUM!</v>
      </c>
      <c r="T62" s="39">
        <f t="shared" si="11"/>
        <v>0</v>
      </c>
      <c r="U62" s="23">
        <f t="shared" si="12"/>
        <v>0</v>
      </c>
      <c r="V62" s="22" t="e">
        <f t="shared" si="13"/>
        <v>#NUM!</v>
      </c>
      <c r="W62" s="22" t="e">
        <f t="shared" si="14"/>
        <v>#NUM!</v>
      </c>
      <c r="X62" s="22" t="e">
        <f t="shared" si="15"/>
        <v>#NUM!</v>
      </c>
      <c r="Y62" s="22" t="e">
        <f t="shared" si="16"/>
        <v>#NUM!</v>
      </c>
    </row>
    <row r="63" spans="1:26" hidden="1" x14ac:dyDescent="0.25">
      <c r="A63" s="3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1">
        <f t="shared" si="9"/>
        <v>0</v>
      </c>
      <c r="S63" s="22" t="e">
        <f t="shared" si="10"/>
        <v>#NUM!</v>
      </c>
      <c r="T63" s="39">
        <f t="shared" si="11"/>
        <v>0</v>
      </c>
      <c r="U63" s="23">
        <f t="shared" si="12"/>
        <v>0</v>
      </c>
      <c r="V63" s="22" t="e">
        <f t="shared" si="13"/>
        <v>#NUM!</v>
      </c>
      <c r="W63" s="22" t="e">
        <f t="shared" si="14"/>
        <v>#NUM!</v>
      </c>
      <c r="X63" s="22" t="e">
        <f t="shared" si="15"/>
        <v>#NUM!</v>
      </c>
      <c r="Y63" s="22" t="e">
        <f t="shared" si="16"/>
        <v>#NUM!</v>
      </c>
    </row>
    <row r="64" spans="1:26" hidden="1" x14ac:dyDescent="0.25">
      <c r="A64" s="3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1">
        <f t="shared" si="9"/>
        <v>0</v>
      </c>
      <c r="S64" s="22" t="e">
        <f t="shared" si="10"/>
        <v>#NUM!</v>
      </c>
      <c r="T64" s="39">
        <f t="shared" si="11"/>
        <v>0</v>
      </c>
      <c r="U64" s="23">
        <f t="shared" si="12"/>
        <v>0</v>
      </c>
      <c r="V64" s="22" t="e">
        <f t="shared" si="13"/>
        <v>#NUM!</v>
      </c>
      <c r="W64" s="22" t="e">
        <f t="shared" si="14"/>
        <v>#NUM!</v>
      </c>
      <c r="X64" s="22" t="e">
        <f t="shared" si="15"/>
        <v>#NUM!</v>
      </c>
      <c r="Y64" s="22" t="e">
        <f t="shared" si="16"/>
        <v>#NUM!</v>
      </c>
    </row>
    <row r="65" spans="1:25" hidden="1" x14ac:dyDescent="0.25">
      <c r="A65" s="3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21">
        <f t="shared" si="9"/>
        <v>0</v>
      </c>
      <c r="S65" s="22" t="e">
        <f t="shared" si="10"/>
        <v>#NUM!</v>
      </c>
      <c r="T65" s="39">
        <f t="shared" si="11"/>
        <v>0</v>
      </c>
      <c r="U65" s="23">
        <f t="shared" si="12"/>
        <v>0</v>
      </c>
      <c r="V65" s="22" t="e">
        <f t="shared" si="13"/>
        <v>#NUM!</v>
      </c>
      <c r="W65" s="22" t="e">
        <f t="shared" si="14"/>
        <v>#NUM!</v>
      </c>
      <c r="X65" s="22" t="e">
        <f t="shared" si="15"/>
        <v>#NUM!</v>
      </c>
      <c r="Y65" s="22" t="e">
        <f t="shared" si="16"/>
        <v>#NUM!</v>
      </c>
    </row>
    <row r="66" spans="1:25" hidden="1" x14ac:dyDescent="0.25">
      <c r="A66" s="3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1">
        <f t="shared" si="9"/>
        <v>0</v>
      </c>
      <c r="S66" s="22" t="e">
        <f t="shared" si="10"/>
        <v>#NUM!</v>
      </c>
      <c r="T66" s="39">
        <f t="shared" si="11"/>
        <v>0</v>
      </c>
      <c r="U66" s="23">
        <f t="shared" si="12"/>
        <v>0</v>
      </c>
      <c r="V66" s="22" t="e">
        <f t="shared" si="13"/>
        <v>#NUM!</v>
      </c>
      <c r="W66" s="22" t="e">
        <f t="shared" si="14"/>
        <v>#NUM!</v>
      </c>
      <c r="X66" s="22" t="e">
        <f t="shared" si="15"/>
        <v>#NUM!</v>
      </c>
      <c r="Y66" s="22" t="e">
        <f t="shared" si="16"/>
        <v>#NUM!</v>
      </c>
    </row>
    <row r="67" spans="1:25" hidden="1" x14ac:dyDescent="0.25">
      <c r="A67" s="3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1">
        <f t="shared" si="9"/>
        <v>0</v>
      </c>
      <c r="S67" s="22" t="e">
        <f t="shared" si="10"/>
        <v>#NUM!</v>
      </c>
      <c r="T67" s="39">
        <f t="shared" si="11"/>
        <v>0</v>
      </c>
      <c r="U67" s="23">
        <f t="shared" si="12"/>
        <v>0</v>
      </c>
      <c r="V67" s="22" t="e">
        <f t="shared" si="13"/>
        <v>#NUM!</v>
      </c>
      <c r="W67" s="22" t="e">
        <f t="shared" si="14"/>
        <v>#NUM!</v>
      </c>
      <c r="X67" s="22" t="e">
        <f t="shared" si="15"/>
        <v>#NUM!</v>
      </c>
      <c r="Y67" s="22" t="e">
        <f t="shared" si="16"/>
        <v>#NUM!</v>
      </c>
    </row>
    <row r="68" spans="1:25" hidden="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  <c r="O68" s="4"/>
      <c r="P68" s="4"/>
      <c r="Q68" s="4"/>
      <c r="R68" s="4"/>
      <c r="S68" s="22">
        <f t="shared" si="10"/>
        <v>0</v>
      </c>
      <c r="T68" s="6"/>
      <c r="U68" s="9"/>
    </row>
    <row r="69" spans="1:25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  <c r="O69" s="4"/>
      <c r="P69" s="4"/>
      <c r="Q69" s="4"/>
      <c r="R69" s="4"/>
      <c r="S69" s="5"/>
      <c r="T69" s="6"/>
      <c r="U69" s="9"/>
    </row>
    <row r="70" spans="1:25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  <c r="O70" s="4"/>
      <c r="P70" s="4"/>
      <c r="Q70" s="4"/>
      <c r="R70" s="4"/>
      <c r="S70" s="5"/>
      <c r="T70" s="6"/>
      <c r="U70" s="9"/>
    </row>
    <row r="71" spans="1:25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  <c r="O71" s="4"/>
      <c r="P71" s="4"/>
      <c r="Q71" s="4"/>
      <c r="R71" s="4"/>
      <c r="S71" s="5"/>
      <c r="T71" s="6"/>
      <c r="U71" s="9"/>
    </row>
    <row r="72" spans="1:25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4"/>
      <c r="P72" s="4"/>
      <c r="Q72" s="4"/>
      <c r="R72" s="4"/>
      <c r="S72" s="5"/>
      <c r="T72" s="6"/>
      <c r="U72" s="9"/>
    </row>
    <row r="73" spans="1:25" x14ac:dyDescent="0.25">
      <c r="E73" s="47"/>
      <c r="H73" s="47"/>
      <c r="I73" s="45"/>
      <c r="J73" s="45"/>
      <c r="K73" s="45"/>
      <c r="U73" s="46"/>
    </row>
    <row r="74" spans="1:25" x14ac:dyDescent="0.25">
      <c r="E74" s="47"/>
      <c r="F74" s="45"/>
      <c r="G74" s="45"/>
      <c r="H74" s="47"/>
    </row>
    <row r="75" spans="1:25" x14ac:dyDescent="0.25">
      <c r="E75" s="47"/>
      <c r="F75" s="45"/>
      <c r="G75" s="45"/>
      <c r="H75" s="47"/>
      <c r="L75" s="46"/>
      <c r="M75" s="46"/>
    </row>
    <row r="76" spans="1:25" x14ac:dyDescent="0.25">
      <c r="E76" s="47"/>
      <c r="F76" s="45"/>
      <c r="G76" s="45"/>
      <c r="H76" s="47"/>
      <c r="L76" s="46"/>
      <c r="M76" s="46"/>
    </row>
    <row r="77" spans="1:25" x14ac:dyDescent="0.25">
      <c r="F77" s="45"/>
      <c r="G77" s="45"/>
    </row>
    <row r="78" spans="1:25" x14ac:dyDescent="0.25">
      <c r="A78" s="40"/>
      <c r="I78" s="45"/>
      <c r="J78" s="45"/>
      <c r="K78" s="45"/>
      <c r="U78" s="46"/>
    </row>
    <row r="79" spans="1:25" x14ac:dyDescent="0.25">
      <c r="A79" s="40"/>
      <c r="I79" s="45"/>
      <c r="J79" s="45"/>
      <c r="K79" s="45"/>
      <c r="U79" s="46"/>
    </row>
    <row r="80" spans="1:25" x14ac:dyDescent="0.25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  <c r="O80" s="4"/>
      <c r="P80" s="4"/>
      <c r="Q80" s="4"/>
      <c r="R80" s="4"/>
      <c r="S80" s="5"/>
      <c r="T80" s="6"/>
      <c r="U80" s="9"/>
    </row>
    <row r="81" spans="1:21" x14ac:dyDescent="0.25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  <c r="O81" s="4"/>
      <c r="P81" s="4"/>
      <c r="Q81" s="4"/>
      <c r="R81" s="4"/>
      <c r="S81" s="5"/>
      <c r="T81" s="6"/>
      <c r="U81" s="9"/>
    </row>
    <row r="82" spans="1:21" x14ac:dyDescent="0.25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  <c r="O82" s="4"/>
      <c r="P82" s="4"/>
      <c r="Q82" s="4"/>
      <c r="R82" s="4"/>
      <c r="S82" s="5"/>
      <c r="T82" s="6"/>
      <c r="U82" s="9"/>
    </row>
    <row r="83" spans="1:21" x14ac:dyDescent="0.25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4"/>
      <c r="O83" s="4"/>
      <c r="P83" s="4"/>
      <c r="Q83" s="4"/>
      <c r="R83" s="4"/>
      <c r="S83" s="5"/>
      <c r="T83" s="6"/>
      <c r="U83" s="9"/>
    </row>
    <row r="84" spans="1:21" x14ac:dyDescent="0.2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4"/>
      <c r="O84" s="4"/>
      <c r="P84" s="4"/>
      <c r="Q84" s="4"/>
      <c r="R84" s="4"/>
      <c r="S84" s="5"/>
      <c r="T84" s="6"/>
      <c r="U84" s="9"/>
    </row>
    <row r="85" spans="1:21" x14ac:dyDescent="0.2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4"/>
      <c r="P85" s="4"/>
      <c r="Q85" s="4"/>
      <c r="R85" s="4"/>
      <c r="S85" s="5"/>
      <c r="T85" s="6"/>
      <c r="U85" s="9"/>
    </row>
    <row r="86" spans="1:21" x14ac:dyDescent="0.2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4"/>
      <c r="P86" s="4"/>
      <c r="Q86" s="4"/>
      <c r="R86" s="4"/>
      <c r="S86" s="5"/>
      <c r="T86" s="6"/>
      <c r="U86" s="9"/>
    </row>
    <row r="87" spans="1:21" x14ac:dyDescent="0.2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4"/>
      <c r="O87" s="4"/>
      <c r="P87" s="4"/>
      <c r="Q87" s="4"/>
      <c r="R87" s="4"/>
      <c r="S87" s="5"/>
      <c r="T87" s="6"/>
      <c r="U87" s="9"/>
    </row>
    <row r="88" spans="1:21" x14ac:dyDescent="0.2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/>
      <c r="O88" s="4"/>
      <c r="P88" s="4"/>
      <c r="Q88" s="4"/>
      <c r="R88" s="4"/>
      <c r="S88" s="5"/>
      <c r="T88" s="6"/>
      <c r="U88" s="9"/>
    </row>
    <row r="89" spans="1:21" x14ac:dyDescent="0.2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4"/>
      <c r="O89" s="4"/>
      <c r="P89" s="4"/>
      <c r="Q89" s="4"/>
      <c r="R89" s="4"/>
      <c r="S89" s="5"/>
      <c r="T89" s="6"/>
      <c r="U89" s="9"/>
    </row>
    <row r="90" spans="1:21" x14ac:dyDescent="0.2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4"/>
      <c r="O90" s="4"/>
      <c r="P90" s="4"/>
      <c r="Q90" s="4"/>
      <c r="R90" s="4"/>
      <c r="S90" s="5"/>
      <c r="T90" s="6"/>
      <c r="U90" s="9"/>
    </row>
    <row r="91" spans="1:21" x14ac:dyDescent="0.2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4"/>
      <c r="O91" s="4"/>
      <c r="P91" s="4"/>
      <c r="Q91" s="4"/>
      <c r="R91" s="4"/>
      <c r="S91" s="5"/>
      <c r="T91" s="6"/>
      <c r="U91" s="9"/>
    </row>
    <row r="92" spans="1:21" x14ac:dyDescent="0.25">
      <c r="A92" s="1"/>
      <c r="B92" s="3"/>
      <c r="C92" s="14"/>
      <c r="D92" s="3"/>
      <c r="E92" s="3"/>
      <c r="F92" s="3"/>
      <c r="G92" s="14"/>
      <c r="H92" s="3"/>
      <c r="I92" s="14"/>
      <c r="J92" s="3"/>
      <c r="K92" s="3"/>
      <c r="L92" s="3"/>
      <c r="M92" s="3"/>
      <c r="N92" s="4"/>
      <c r="O92" s="4"/>
      <c r="P92" s="4"/>
      <c r="Q92" s="4"/>
      <c r="R92" s="4"/>
      <c r="S92" s="5"/>
      <c r="T92" s="6"/>
      <c r="U92" s="7"/>
    </row>
    <row r="93" spans="1:21" x14ac:dyDescent="0.2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4"/>
      <c r="O93" s="4"/>
      <c r="P93" s="4"/>
      <c r="Q93" s="4"/>
      <c r="R93" s="4"/>
      <c r="S93" s="5"/>
      <c r="T93" s="6"/>
      <c r="U93" s="9"/>
    </row>
    <row r="94" spans="1:21" x14ac:dyDescent="0.25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4"/>
      <c r="O94" s="4"/>
      <c r="P94" s="4"/>
      <c r="Q94" s="4"/>
      <c r="R94" s="4"/>
      <c r="S94" s="5"/>
      <c r="T94" s="6"/>
      <c r="U94" s="9"/>
    </row>
    <row r="95" spans="1:21" x14ac:dyDescent="0.2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4"/>
      <c r="O95" s="4"/>
      <c r="P95" s="4"/>
      <c r="Q95" s="4"/>
      <c r="R95" s="4"/>
      <c r="S95" s="5"/>
      <c r="T95" s="6"/>
      <c r="U95" s="9"/>
    </row>
    <row r="96" spans="1:21" x14ac:dyDescent="0.25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4"/>
      <c r="O96" s="4"/>
      <c r="P96" s="4"/>
      <c r="Q96" s="4"/>
      <c r="R96" s="4"/>
      <c r="S96" s="5"/>
      <c r="T96" s="6"/>
      <c r="U96" s="9"/>
    </row>
    <row r="97" spans="1:21" x14ac:dyDescent="0.25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4"/>
      <c r="O97" s="4"/>
      <c r="P97" s="4"/>
      <c r="Q97" s="4"/>
      <c r="R97" s="4"/>
      <c r="S97" s="5"/>
      <c r="T97" s="6"/>
      <c r="U97" s="9"/>
    </row>
    <row r="98" spans="1:21" x14ac:dyDescent="0.25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4"/>
      <c r="O98" s="4"/>
      <c r="P98" s="4"/>
      <c r="Q98" s="4"/>
      <c r="R98" s="4"/>
      <c r="S98" s="5"/>
      <c r="T98" s="6"/>
      <c r="U98" s="7"/>
    </row>
    <row r="99" spans="1:2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4"/>
      <c r="O99" s="4"/>
      <c r="P99" s="4"/>
      <c r="Q99" s="4"/>
      <c r="R99" s="4"/>
      <c r="S99" s="5"/>
      <c r="T99" s="6"/>
      <c r="U99" s="9"/>
    </row>
    <row r="100" spans="1:21" x14ac:dyDescent="0.25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4"/>
      <c r="O100" s="4"/>
      <c r="P100" s="4"/>
      <c r="Q100" s="4"/>
      <c r="R100" s="4"/>
      <c r="S100" s="5"/>
      <c r="T100" s="6"/>
      <c r="U100" s="7"/>
    </row>
    <row r="101" spans="1:21" x14ac:dyDescent="0.25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4"/>
      <c r="O101" s="4"/>
      <c r="P101" s="4"/>
      <c r="Q101" s="4"/>
      <c r="R101" s="4"/>
      <c r="S101" s="5"/>
      <c r="T101" s="6"/>
      <c r="U101" s="7"/>
    </row>
    <row r="102" spans="1:21" x14ac:dyDescent="0.25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4"/>
      <c r="O102" s="4"/>
      <c r="P102" s="4"/>
      <c r="Q102" s="4"/>
      <c r="R102" s="4"/>
      <c r="S102" s="5"/>
      <c r="T102" s="6"/>
      <c r="U102" s="9"/>
    </row>
    <row r="103" spans="1:21" x14ac:dyDescent="0.25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4"/>
      <c r="O103" s="4"/>
      <c r="P103" s="4"/>
      <c r="Q103" s="4"/>
      <c r="R103" s="4"/>
      <c r="S103" s="5"/>
      <c r="T103" s="6"/>
      <c r="U103" s="9"/>
    </row>
    <row r="104" spans="1:21" x14ac:dyDescent="0.25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4"/>
      <c r="O104" s="4"/>
      <c r="P104" s="4"/>
      <c r="Q104" s="4"/>
      <c r="R104" s="4"/>
      <c r="S104" s="5"/>
      <c r="T104" s="6"/>
      <c r="U104" s="7"/>
    </row>
    <row r="105" spans="1:21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21" x14ac:dyDescent="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21" x14ac:dyDescent="0.2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21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21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21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21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21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2:13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2:13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2:13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2:13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2:13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2:13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2:13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2:13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2:13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2:13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2:13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2:13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2:13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2:13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2:13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2:13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2:13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2:13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2:13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2:13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2:13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2:13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2:13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2:13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2:13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2:13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2:13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2:13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2:13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2:13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2:13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2:13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2:13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2:13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2:13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2:13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2:13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2:13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2:13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2:13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2:13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2:13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</sheetData>
  <protectedRanges>
    <protectedRange sqref="A35" name="Range2_34_1"/>
    <protectedRange sqref="A36" name="Range2_36_1"/>
    <protectedRange sqref="A37" name="Range2_38_1"/>
    <protectedRange sqref="A38" name="Range2_40_1"/>
    <protectedRange sqref="A39:A43" name="Range2_42_1"/>
    <protectedRange sqref="A44" name="Range2_44_1"/>
    <protectedRange sqref="A45" name="Range2_46_1"/>
    <protectedRange sqref="A46" name="Range2_48_1"/>
    <protectedRange sqref="A47" name="Range2_50_1"/>
    <protectedRange sqref="A48" name="Range2_52_1"/>
    <protectedRange sqref="A49" name="Range2_54_1"/>
    <protectedRange sqref="A50" name="Range2_56_1"/>
    <protectedRange sqref="A51" name="Range2_58_1"/>
    <protectedRange sqref="A52:A53" name="Range2_60_1"/>
    <protectedRange sqref="A54" name="Range2_62_1"/>
    <protectedRange sqref="A55" name="Range2_64_1"/>
    <protectedRange sqref="A56" name="Range2_66_1"/>
    <protectedRange sqref="A57:A58" name="Range2_68_1"/>
    <protectedRange sqref="A59" name="Range2_70_1"/>
    <protectedRange sqref="A60" name="Range2_72_1"/>
    <protectedRange sqref="A61" name="Range2_74_1"/>
    <protectedRange sqref="A62" name="Range2_76_1"/>
    <protectedRange sqref="A63:A65" name="Range2_78_1"/>
    <protectedRange sqref="A66" name="Range2_80_1"/>
    <protectedRange sqref="A67" name="Range2_82_1"/>
    <protectedRange sqref="A68" name="Range2_90_1"/>
    <protectedRange sqref="A69" name="Range2_92_1"/>
    <protectedRange sqref="A70" name="Range2_94_1"/>
    <protectedRange sqref="A71:A72" name="Range2_96_1"/>
    <protectedRange sqref="C73" name="Range2_6_1"/>
    <protectedRange sqref="C78 A78" name="Range2_20_1"/>
  </protectedRanges>
  <mergeCells count="5">
    <mergeCell ref="B1:L1"/>
    <mergeCell ref="S2:S4"/>
    <mergeCell ref="T2:T4"/>
    <mergeCell ref="U2:U4"/>
    <mergeCell ref="Z2:Z4"/>
  </mergeCells>
  <pageMargins left="0.7" right="0.7" top="0.75" bottom="0.75" header="0.3" footer="0.3"/>
  <pageSetup paperSize="9" orientation="landscape" horizontalDpi="4294967293" r:id="rId1"/>
  <ignoredErrors>
    <ignoredError sqref="W61:Y6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"/>
  <sheetViews>
    <sheetView workbookViewId="0">
      <pane xSplit="1" ySplit="1" topLeftCell="B17" activePane="bottomRight" state="frozen"/>
      <selection pane="topRight"/>
      <selection pane="bottomLeft"/>
      <selection pane="bottomRight" activeCell="Q23" sqref="Q23"/>
    </sheetView>
  </sheetViews>
  <sheetFormatPr defaultColWidth="9.140625" defaultRowHeight="15" x14ac:dyDescent="0.25"/>
  <cols>
    <col min="1" max="1" width="22.42578125" style="52" bestFit="1" customWidth="1"/>
    <col min="2" max="5" width="10.42578125" style="52" customWidth="1"/>
    <col min="6" max="6" width="11.42578125" style="52" customWidth="1"/>
    <col min="7" max="7" width="11.42578125" style="52" bestFit="1" customWidth="1"/>
    <col min="8" max="8" width="11.42578125" style="52" customWidth="1"/>
    <col min="9" max="10" width="11" style="52" customWidth="1"/>
    <col min="11" max="14" width="10" style="52" customWidth="1"/>
    <col min="15" max="15" width="9.42578125" style="52" bestFit="1" customWidth="1"/>
    <col min="16" max="16" width="10.42578125" style="52" customWidth="1"/>
    <col min="17" max="17" width="10.85546875" style="67" customWidth="1"/>
    <col min="18" max="18" width="9.140625" style="52" hidden="1" customWidth="1"/>
    <col min="19" max="19" width="8.85546875" style="52" bestFit="1" customWidth="1"/>
    <col min="20" max="20" width="21" style="52" customWidth="1"/>
    <col min="21" max="21" width="12.140625" style="52" customWidth="1"/>
    <col min="22" max="22" width="12.140625" style="52" hidden="1" customWidth="1"/>
    <col min="23" max="23" width="16.140625" style="52" hidden="1" customWidth="1"/>
    <col min="24" max="24" width="9.140625" style="52" hidden="1" customWidth="1"/>
    <col min="25" max="25" width="10.5703125" style="52" hidden="1" customWidth="1"/>
    <col min="26" max="16384" width="9.140625" style="52"/>
  </cols>
  <sheetData>
    <row r="1" spans="1:25" ht="23.25" x14ac:dyDescent="0.25">
      <c r="A1" s="51"/>
      <c r="B1" s="92"/>
      <c r="C1" s="92"/>
      <c r="D1" s="92"/>
      <c r="E1" s="92"/>
      <c r="F1" s="92"/>
      <c r="G1" s="92"/>
      <c r="H1" s="92"/>
      <c r="I1" s="92"/>
      <c r="J1" s="92"/>
      <c r="K1" s="92"/>
      <c r="L1" s="82"/>
      <c r="M1" s="82"/>
      <c r="N1" s="82"/>
      <c r="O1" s="51"/>
      <c r="P1" s="51"/>
      <c r="R1" s="51"/>
      <c r="S1" s="51"/>
      <c r="T1" s="51"/>
      <c r="U1" s="51"/>
      <c r="V1" s="51"/>
    </row>
    <row r="2" spans="1:25" ht="64.5" customHeight="1" x14ac:dyDescent="0.25">
      <c r="A2" s="53" t="s">
        <v>1</v>
      </c>
      <c r="B2" s="29" t="s">
        <v>3</v>
      </c>
      <c r="C2" s="29" t="s">
        <v>4</v>
      </c>
      <c r="D2" s="30" t="s">
        <v>5</v>
      </c>
      <c r="E2" s="29" t="s">
        <v>6</v>
      </c>
      <c r="F2" s="29" t="s">
        <v>7</v>
      </c>
      <c r="G2" s="33" t="s">
        <v>8</v>
      </c>
      <c r="H2" s="29" t="s">
        <v>9</v>
      </c>
      <c r="I2" s="33" t="s">
        <v>60</v>
      </c>
      <c r="J2" s="33" t="s">
        <v>128</v>
      </c>
      <c r="K2" s="30" t="s">
        <v>12</v>
      </c>
      <c r="L2" s="30" t="s">
        <v>129</v>
      </c>
      <c r="M2" s="29" t="s">
        <v>14</v>
      </c>
      <c r="N2" s="29" t="s">
        <v>76</v>
      </c>
      <c r="O2" s="33" t="s">
        <v>16</v>
      </c>
      <c r="P2" s="29" t="s">
        <v>17</v>
      </c>
      <c r="R2" s="88" t="s">
        <v>77</v>
      </c>
      <c r="S2" s="90" t="s">
        <v>19</v>
      </c>
      <c r="T2" s="93"/>
      <c r="U2" s="88" t="s">
        <v>62</v>
      </c>
      <c r="V2" s="85"/>
    </row>
    <row r="3" spans="1:25" s="55" customFormat="1" x14ac:dyDescent="0.25">
      <c r="A3" s="54" t="s">
        <v>21</v>
      </c>
      <c r="B3" s="29" t="s">
        <v>22</v>
      </c>
      <c r="C3" s="29" t="s">
        <v>22</v>
      </c>
      <c r="D3" s="30" t="s">
        <v>23</v>
      </c>
      <c r="E3" s="29" t="s">
        <v>22</v>
      </c>
      <c r="F3" s="29" t="s">
        <v>22</v>
      </c>
      <c r="G3" s="33" t="s">
        <v>24</v>
      </c>
      <c r="H3" s="29" t="s">
        <v>22</v>
      </c>
      <c r="I3" s="33" t="s">
        <v>24</v>
      </c>
      <c r="J3" s="33"/>
      <c r="K3" s="30" t="s">
        <v>23</v>
      </c>
      <c r="L3" s="30"/>
      <c r="M3" s="29" t="s">
        <v>22</v>
      </c>
      <c r="N3" s="29"/>
      <c r="O3" s="33" t="s">
        <v>24</v>
      </c>
      <c r="P3" s="29" t="s">
        <v>22</v>
      </c>
      <c r="Q3" s="67"/>
      <c r="R3" s="88"/>
      <c r="S3" s="90"/>
      <c r="T3" s="93"/>
      <c r="U3" s="88"/>
      <c r="V3" s="85"/>
    </row>
    <row r="4" spans="1:25" s="59" customFormat="1" ht="38.25" customHeight="1" x14ac:dyDescent="0.25">
      <c r="A4" s="56"/>
      <c r="B4" s="57" t="s">
        <v>26</v>
      </c>
      <c r="C4" s="43" t="s">
        <v>27</v>
      </c>
      <c r="D4" s="43" t="s">
        <v>28</v>
      </c>
      <c r="E4" s="43" t="s">
        <v>29</v>
      </c>
      <c r="F4" s="43" t="s">
        <v>30</v>
      </c>
      <c r="G4" s="43">
        <v>45021</v>
      </c>
      <c r="H4" s="43">
        <v>45032</v>
      </c>
      <c r="I4" s="43">
        <v>45057</v>
      </c>
      <c r="J4" s="43">
        <v>45067</v>
      </c>
      <c r="K4" s="43" t="s">
        <v>32</v>
      </c>
      <c r="L4" s="43">
        <v>45116</v>
      </c>
      <c r="M4" s="43">
        <v>45144</v>
      </c>
      <c r="N4" s="43">
        <v>45150</v>
      </c>
      <c r="O4" s="43">
        <v>45221</v>
      </c>
      <c r="P4" s="43">
        <v>45228</v>
      </c>
      <c r="Q4" s="67" t="s">
        <v>130</v>
      </c>
      <c r="R4" s="88"/>
      <c r="S4" s="90"/>
      <c r="T4" s="93"/>
      <c r="U4" s="88"/>
      <c r="V4" s="58">
        <v>1</v>
      </c>
      <c r="W4" s="58">
        <v>2</v>
      </c>
      <c r="X4" s="58">
        <v>3</v>
      </c>
      <c r="Y4" s="58">
        <v>4</v>
      </c>
    </row>
    <row r="5" spans="1:25" x14ac:dyDescent="0.25">
      <c r="A5" s="60" t="s">
        <v>131</v>
      </c>
      <c r="B5" s="61"/>
      <c r="C5" s="17"/>
      <c r="D5" s="17"/>
      <c r="E5" s="62"/>
      <c r="F5" s="62"/>
      <c r="G5" s="28"/>
      <c r="H5" s="28"/>
      <c r="I5" s="28"/>
      <c r="J5" s="28"/>
      <c r="K5" s="28"/>
      <c r="L5" s="28"/>
      <c r="M5" s="28"/>
      <c r="N5" s="28"/>
      <c r="O5" s="63"/>
      <c r="P5" s="63"/>
      <c r="R5" s="63"/>
      <c r="S5" s="64"/>
      <c r="T5" s="60" t="s">
        <v>131</v>
      </c>
      <c r="U5" s="63"/>
      <c r="V5" s="63"/>
      <c r="W5" s="87"/>
      <c r="X5" s="87"/>
      <c r="Y5" s="87"/>
    </row>
    <row r="6" spans="1:25" ht="15" hidden="1" customHeight="1" x14ac:dyDescent="0.25">
      <c r="A6" s="65"/>
      <c r="B6" s="66"/>
      <c r="C6" s="28"/>
      <c r="D6" s="28"/>
      <c r="E6" s="62"/>
      <c r="F6" s="62"/>
      <c r="G6" s="28"/>
      <c r="H6" s="28"/>
      <c r="I6" s="28"/>
      <c r="J6" s="28"/>
      <c r="K6" s="28"/>
      <c r="L6" s="28"/>
      <c r="M6" s="28"/>
      <c r="N6" s="28"/>
      <c r="O6" s="67"/>
      <c r="P6" s="67"/>
      <c r="R6" s="67"/>
      <c r="S6" s="64"/>
      <c r="T6" s="65"/>
      <c r="U6" s="63"/>
      <c r="V6" s="63"/>
      <c r="W6" s="87" t="e">
        <f>SMALL(B6:O6,2)</f>
        <v>#NUM!</v>
      </c>
      <c r="X6" s="87" t="e">
        <f>SMALL(B6:O6,3)</f>
        <v>#NUM!</v>
      </c>
      <c r="Y6" s="87" t="e">
        <f>SMALL(B6:O6,4)</f>
        <v>#NUM!</v>
      </c>
    </row>
    <row r="7" spans="1:25" x14ac:dyDescent="0.25">
      <c r="A7" s="65"/>
      <c r="B7" s="66"/>
      <c r="C7" s="28"/>
      <c r="D7" s="28"/>
      <c r="E7" s="62"/>
      <c r="F7" s="62"/>
      <c r="G7" s="67"/>
      <c r="H7" s="87"/>
      <c r="I7" s="62"/>
      <c r="J7" s="62"/>
      <c r="K7" s="62"/>
      <c r="L7" s="62"/>
      <c r="M7" s="62"/>
      <c r="N7" s="62"/>
      <c r="O7" s="67"/>
      <c r="P7" s="67"/>
      <c r="R7" s="67"/>
      <c r="S7" s="87"/>
      <c r="T7" s="65"/>
      <c r="U7" s="63"/>
      <c r="V7" s="63"/>
      <c r="W7" s="87"/>
      <c r="X7" s="87"/>
      <c r="Y7" s="87"/>
    </row>
    <row r="8" spans="1:25" x14ac:dyDescent="0.25">
      <c r="A8" s="60" t="s">
        <v>63</v>
      </c>
      <c r="B8" s="62"/>
      <c r="C8" s="62"/>
      <c r="D8" s="62"/>
      <c r="E8" s="62"/>
      <c r="F8" s="62"/>
      <c r="G8" s="67"/>
      <c r="H8" s="87"/>
      <c r="I8" s="62"/>
      <c r="J8" s="62"/>
      <c r="K8" s="62"/>
      <c r="L8" s="62"/>
      <c r="M8" s="62"/>
      <c r="N8" s="62"/>
      <c r="O8" s="62"/>
      <c r="P8" s="62"/>
      <c r="R8" s="67"/>
      <c r="S8" s="87"/>
      <c r="T8" s="60" t="s">
        <v>63</v>
      </c>
      <c r="U8" s="68"/>
      <c r="V8" s="68"/>
      <c r="W8" s="87"/>
      <c r="X8" s="87"/>
      <c r="Y8" s="87"/>
    </row>
    <row r="9" spans="1:25" x14ac:dyDescent="0.25">
      <c r="A9" s="69" t="s">
        <v>78</v>
      </c>
      <c r="B9" s="62">
        <v>1</v>
      </c>
      <c r="C9" s="62"/>
      <c r="D9" s="62"/>
      <c r="E9" s="62">
        <v>1</v>
      </c>
      <c r="F9" s="62"/>
      <c r="G9" s="67">
        <v>4</v>
      </c>
      <c r="H9" s="87"/>
      <c r="I9" s="62">
        <v>3</v>
      </c>
      <c r="J9" s="62"/>
      <c r="K9" s="62"/>
      <c r="L9" s="62"/>
      <c r="M9" s="62"/>
      <c r="N9" s="62"/>
      <c r="O9" s="62"/>
      <c r="P9" s="62"/>
      <c r="Q9" s="67" t="str">
        <f>IF(U9&lt;4,"","Q")</f>
        <v>Q</v>
      </c>
      <c r="R9" s="67">
        <v>9</v>
      </c>
      <c r="S9" s="87">
        <f>SUM(V9:Y9)</f>
        <v>9</v>
      </c>
      <c r="T9" s="69" t="str">
        <f>A9</f>
        <v>Thomas Crabtree</v>
      </c>
      <c r="U9" s="68">
        <f>COUNT(B9:P9)</f>
        <v>4</v>
      </c>
      <c r="V9" s="22">
        <f>SMALL(B9:P9,1)</f>
        <v>1</v>
      </c>
      <c r="W9" s="22">
        <f>IF(COUNT(B9:P9)&lt;2,"0",SMALL(B9:P9,2))</f>
        <v>1</v>
      </c>
      <c r="X9" s="22">
        <f>IF(COUNT(B9:P9)&lt;3,"0",SMALL(B9:P9,3))</f>
        <v>3</v>
      </c>
      <c r="Y9" s="22">
        <f>IF(COUNT(B9:P9)&lt;4,"0",SMALL(B9:P9,4))</f>
        <v>4</v>
      </c>
    </row>
    <row r="10" spans="1:25" x14ac:dyDescent="0.25">
      <c r="A10" s="69" t="s">
        <v>79</v>
      </c>
      <c r="B10" s="62">
        <v>2</v>
      </c>
      <c r="C10" s="62">
        <v>2</v>
      </c>
      <c r="D10" s="62"/>
      <c r="E10" s="62">
        <v>3</v>
      </c>
      <c r="F10" s="62">
        <v>1</v>
      </c>
      <c r="G10" s="67">
        <v>9</v>
      </c>
      <c r="H10" s="87"/>
      <c r="I10" s="62"/>
      <c r="J10" s="62"/>
      <c r="K10" s="62"/>
      <c r="L10" s="62">
        <v>2</v>
      </c>
      <c r="M10" s="62">
        <v>2</v>
      </c>
      <c r="N10" s="62"/>
      <c r="O10" s="62"/>
      <c r="P10" s="62"/>
      <c r="Q10" s="67" t="str">
        <f t="shared" ref="Q10:Q25" si="0">IF(U10&lt;4,"","Q")</f>
        <v>Q</v>
      </c>
      <c r="R10" s="67">
        <v>10</v>
      </c>
      <c r="S10" s="87">
        <f t="shared" ref="S10:S25" si="1">SUM(V10:Y10)</f>
        <v>7</v>
      </c>
      <c r="T10" s="69" t="str">
        <f t="shared" ref="T10:T25" si="2">A10</f>
        <v>Rob Wallace</v>
      </c>
      <c r="U10" s="68">
        <f t="shared" ref="U10:U25" si="3">COUNT(B10:P10)</f>
        <v>7</v>
      </c>
      <c r="V10" s="22">
        <f t="shared" ref="V10:V25" si="4">SMALL(B10:P10,1)</f>
        <v>1</v>
      </c>
      <c r="W10" s="22">
        <f t="shared" ref="W10:W25" si="5">IF(COUNT(B10:P10)&lt;2,"0",SMALL(B10:P10,2))</f>
        <v>2</v>
      </c>
      <c r="X10" s="22">
        <f t="shared" ref="X10:X25" si="6">IF(COUNT(B10:P10)&lt;3,"0",SMALL(B10:P10,3))</f>
        <v>2</v>
      </c>
      <c r="Y10" s="22">
        <f t="shared" ref="Y10:Y25" si="7">IF(COUNT(B10:P10)&lt;4,"0",SMALL(B10:P10,4))</f>
        <v>2</v>
      </c>
    </row>
    <row r="11" spans="1:25" hidden="1" x14ac:dyDescent="0.25">
      <c r="A11" s="69"/>
      <c r="B11" s="62"/>
      <c r="C11" s="62"/>
      <c r="D11" s="62"/>
      <c r="E11" s="62"/>
      <c r="F11" s="62"/>
      <c r="G11" s="67"/>
      <c r="H11" s="87"/>
      <c r="I11" s="62"/>
      <c r="J11" s="62"/>
      <c r="K11" s="62"/>
      <c r="L11" s="62"/>
      <c r="M11" s="62"/>
      <c r="N11" s="62"/>
      <c r="O11" s="62"/>
      <c r="P11" s="62"/>
      <c r="Q11" s="67" t="str">
        <f t="shared" si="0"/>
        <v/>
      </c>
      <c r="R11" s="67">
        <v>11</v>
      </c>
      <c r="S11" s="87" t="e">
        <f t="shared" si="1"/>
        <v>#NUM!</v>
      </c>
      <c r="T11" s="69">
        <f t="shared" si="2"/>
        <v>0</v>
      </c>
      <c r="U11" s="68">
        <f t="shared" si="3"/>
        <v>0</v>
      </c>
      <c r="V11" s="22" t="e">
        <f t="shared" si="4"/>
        <v>#NUM!</v>
      </c>
      <c r="W11" s="22" t="str">
        <f t="shared" si="5"/>
        <v>0</v>
      </c>
      <c r="X11" s="22" t="str">
        <f t="shared" si="6"/>
        <v>0</v>
      </c>
      <c r="Y11" s="22" t="str">
        <f t="shared" si="7"/>
        <v>0</v>
      </c>
    </row>
    <row r="12" spans="1:25" hidden="1" x14ac:dyDescent="0.25">
      <c r="A12" s="69"/>
      <c r="B12" s="62"/>
      <c r="C12" s="62"/>
      <c r="D12" s="62"/>
      <c r="E12" s="62"/>
      <c r="F12" s="62"/>
      <c r="G12" s="67"/>
      <c r="H12" s="87"/>
      <c r="I12" s="62"/>
      <c r="J12" s="62"/>
      <c r="K12" s="62"/>
      <c r="L12" s="62"/>
      <c r="M12" s="62"/>
      <c r="N12" s="62"/>
      <c r="O12" s="62"/>
      <c r="P12" s="62"/>
      <c r="Q12" s="67" t="str">
        <f t="shared" si="0"/>
        <v/>
      </c>
      <c r="R12" s="67">
        <v>12</v>
      </c>
      <c r="S12" s="87" t="e">
        <f t="shared" si="1"/>
        <v>#NUM!</v>
      </c>
      <c r="T12" s="69">
        <f t="shared" si="2"/>
        <v>0</v>
      </c>
      <c r="U12" s="68">
        <f t="shared" si="3"/>
        <v>0</v>
      </c>
      <c r="V12" s="22" t="e">
        <f t="shared" si="4"/>
        <v>#NUM!</v>
      </c>
      <c r="W12" s="22" t="str">
        <f t="shared" si="5"/>
        <v>0</v>
      </c>
      <c r="X12" s="22" t="str">
        <f t="shared" si="6"/>
        <v>0</v>
      </c>
      <c r="Y12" s="22" t="str">
        <f t="shared" si="7"/>
        <v>0</v>
      </c>
    </row>
    <row r="13" spans="1:25" hidden="1" x14ac:dyDescent="0.25">
      <c r="A13" s="69"/>
      <c r="B13" s="62"/>
      <c r="C13" s="62"/>
      <c r="D13" s="62"/>
      <c r="E13" s="62"/>
      <c r="F13" s="62"/>
      <c r="G13" s="67"/>
      <c r="H13" s="87"/>
      <c r="I13" s="62"/>
      <c r="J13" s="62"/>
      <c r="K13" s="62"/>
      <c r="L13" s="62"/>
      <c r="M13" s="62"/>
      <c r="N13" s="62"/>
      <c r="O13" s="62"/>
      <c r="P13" s="62"/>
      <c r="Q13" s="67" t="str">
        <f t="shared" si="0"/>
        <v/>
      </c>
      <c r="R13" s="67">
        <v>13</v>
      </c>
      <c r="S13" s="87" t="e">
        <f t="shared" si="1"/>
        <v>#NUM!</v>
      </c>
      <c r="T13" s="69">
        <f t="shared" si="2"/>
        <v>0</v>
      </c>
      <c r="U13" s="68">
        <f t="shared" si="3"/>
        <v>0</v>
      </c>
      <c r="V13" s="22" t="e">
        <f t="shared" si="4"/>
        <v>#NUM!</v>
      </c>
      <c r="W13" s="22" t="str">
        <f t="shared" si="5"/>
        <v>0</v>
      </c>
      <c r="X13" s="22" t="str">
        <f t="shared" si="6"/>
        <v>0</v>
      </c>
      <c r="Y13" s="22" t="str">
        <f t="shared" si="7"/>
        <v>0</v>
      </c>
    </row>
    <row r="14" spans="1:25" hidden="1" x14ac:dyDescent="0.25">
      <c r="A14" s="69"/>
      <c r="B14" s="62"/>
      <c r="C14" s="62"/>
      <c r="D14" s="62"/>
      <c r="E14" s="62"/>
      <c r="F14" s="62"/>
      <c r="G14" s="67"/>
      <c r="H14" s="87"/>
      <c r="I14" s="62"/>
      <c r="J14" s="62"/>
      <c r="K14" s="62"/>
      <c r="L14" s="62"/>
      <c r="M14" s="62"/>
      <c r="N14" s="62"/>
      <c r="O14" s="62"/>
      <c r="P14" s="62"/>
      <c r="Q14" s="67" t="str">
        <f t="shared" si="0"/>
        <v/>
      </c>
      <c r="R14" s="67">
        <v>14</v>
      </c>
      <c r="S14" s="87" t="e">
        <f t="shared" si="1"/>
        <v>#NUM!</v>
      </c>
      <c r="T14" s="69">
        <f t="shared" si="2"/>
        <v>0</v>
      </c>
      <c r="U14" s="68">
        <f t="shared" si="3"/>
        <v>0</v>
      </c>
      <c r="V14" s="22" t="e">
        <f t="shared" si="4"/>
        <v>#NUM!</v>
      </c>
      <c r="W14" s="22" t="str">
        <f t="shared" si="5"/>
        <v>0</v>
      </c>
      <c r="X14" s="22" t="str">
        <f t="shared" si="6"/>
        <v>0</v>
      </c>
      <c r="Y14" s="22" t="str">
        <f t="shared" si="7"/>
        <v>0</v>
      </c>
    </row>
    <row r="15" spans="1:25" x14ac:dyDescent="0.25">
      <c r="A15" s="69" t="s">
        <v>132</v>
      </c>
      <c r="B15" s="62"/>
      <c r="C15" s="62">
        <v>1</v>
      </c>
      <c r="D15" s="62"/>
      <c r="E15" s="62"/>
      <c r="F15" s="62"/>
      <c r="G15" s="67">
        <v>8</v>
      </c>
      <c r="H15" s="87">
        <v>1</v>
      </c>
      <c r="I15" s="62">
        <v>8</v>
      </c>
      <c r="J15" s="62"/>
      <c r="K15" s="62"/>
      <c r="L15" s="62"/>
      <c r="M15" s="62"/>
      <c r="N15" s="62"/>
      <c r="O15" s="62"/>
      <c r="P15" s="62"/>
      <c r="Q15" s="67" t="str">
        <f t="shared" si="0"/>
        <v>Q</v>
      </c>
      <c r="R15" s="67">
        <v>15</v>
      </c>
      <c r="S15" s="87">
        <f t="shared" si="1"/>
        <v>18</v>
      </c>
      <c r="T15" s="69" t="str">
        <f t="shared" si="2"/>
        <v>James Remnant</v>
      </c>
      <c r="U15" s="68">
        <f t="shared" si="3"/>
        <v>4</v>
      </c>
      <c r="V15" s="22">
        <f t="shared" si="4"/>
        <v>1</v>
      </c>
      <c r="W15" s="22">
        <f t="shared" si="5"/>
        <v>1</v>
      </c>
      <c r="X15" s="22">
        <f t="shared" si="6"/>
        <v>8</v>
      </c>
      <c r="Y15" s="22">
        <f t="shared" si="7"/>
        <v>8</v>
      </c>
    </row>
    <row r="16" spans="1:25" x14ac:dyDescent="0.25">
      <c r="A16" s="69" t="s">
        <v>90</v>
      </c>
      <c r="B16" s="62"/>
      <c r="C16" s="62"/>
      <c r="D16" s="62">
        <v>1</v>
      </c>
      <c r="E16" s="62">
        <v>2</v>
      </c>
      <c r="F16" s="62"/>
      <c r="G16" s="67"/>
      <c r="H16" s="87"/>
      <c r="I16" s="62"/>
      <c r="J16" s="62"/>
      <c r="K16" s="62"/>
      <c r="L16" s="62"/>
      <c r="M16" s="62"/>
      <c r="N16" s="62"/>
      <c r="O16" s="62"/>
      <c r="P16" s="62"/>
      <c r="Q16" s="67" t="str">
        <f t="shared" si="0"/>
        <v/>
      </c>
      <c r="R16" s="67">
        <v>16</v>
      </c>
      <c r="S16" s="87">
        <f t="shared" si="1"/>
        <v>3</v>
      </c>
      <c r="T16" s="69" t="str">
        <f t="shared" si="2"/>
        <v>Daniel Hounslea</v>
      </c>
      <c r="U16" s="68">
        <f t="shared" si="3"/>
        <v>2</v>
      </c>
      <c r="V16" s="22">
        <f t="shared" si="4"/>
        <v>1</v>
      </c>
      <c r="W16" s="22">
        <f t="shared" si="5"/>
        <v>2</v>
      </c>
      <c r="X16" s="22" t="str">
        <f t="shared" si="6"/>
        <v>0</v>
      </c>
      <c r="Y16" s="22" t="str">
        <f t="shared" si="7"/>
        <v>0</v>
      </c>
    </row>
    <row r="17" spans="1:25" x14ac:dyDescent="0.25">
      <c r="A17" s="69" t="s">
        <v>98</v>
      </c>
      <c r="B17" s="62"/>
      <c r="C17" s="62"/>
      <c r="D17" s="62"/>
      <c r="E17" s="62"/>
      <c r="F17" s="62"/>
      <c r="G17" s="67">
        <v>1</v>
      </c>
      <c r="H17" s="87"/>
      <c r="I17" s="62">
        <v>1</v>
      </c>
      <c r="J17" s="62"/>
      <c r="K17" s="62"/>
      <c r="L17" s="62"/>
      <c r="M17" s="62"/>
      <c r="N17" s="62"/>
      <c r="O17" s="62"/>
      <c r="P17" s="62"/>
      <c r="Q17" s="67" t="str">
        <f t="shared" si="0"/>
        <v/>
      </c>
      <c r="R17" s="67">
        <v>17</v>
      </c>
      <c r="S17" s="87">
        <f t="shared" si="1"/>
        <v>2</v>
      </c>
      <c r="T17" s="69" t="str">
        <f t="shared" si="2"/>
        <v>Rob Danson</v>
      </c>
      <c r="U17" s="68">
        <f t="shared" si="3"/>
        <v>2</v>
      </c>
      <c r="V17" s="22">
        <f t="shared" si="4"/>
        <v>1</v>
      </c>
      <c r="W17" s="22">
        <f t="shared" si="5"/>
        <v>1</v>
      </c>
      <c r="X17" s="22" t="str">
        <f t="shared" si="6"/>
        <v>0</v>
      </c>
      <c r="Y17" s="22" t="str">
        <f t="shared" si="7"/>
        <v>0</v>
      </c>
    </row>
    <row r="18" spans="1:25" x14ac:dyDescent="0.25">
      <c r="A18" s="69" t="s">
        <v>99</v>
      </c>
      <c r="B18" s="62"/>
      <c r="C18" s="62"/>
      <c r="D18" s="62"/>
      <c r="E18" s="62"/>
      <c r="F18" s="62"/>
      <c r="G18" s="67">
        <v>2</v>
      </c>
      <c r="H18" s="87"/>
      <c r="I18" s="62">
        <v>2</v>
      </c>
      <c r="J18" s="62"/>
      <c r="K18" s="62">
        <v>1</v>
      </c>
      <c r="L18" s="62"/>
      <c r="M18" s="62"/>
      <c r="N18" s="62"/>
      <c r="O18" s="62">
        <v>1</v>
      </c>
      <c r="P18" s="62"/>
      <c r="Q18" s="67" t="str">
        <f t="shared" si="0"/>
        <v>Q</v>
      </c>
      <c r="R18" s="67">
        <v>18</v>
      </c>
      <c r="S18" s="87">
        <f t="shared" si="1"/>
        <v>6</v>
      </c>
      <c r="T18" s="69" t="str">
        <f t="shared" si="2"/>
        <v>Adam Wilding</v>
      </c>
      <c r="U18" s="68">
        <f t="shared" si="3"/>
        <v>4</v>
      </c>
      <c r="V18" s="22">
        <f t="shared" si="4"/>
        <v>1</v>
      </c>
      <c r="W18" s="22">
        <f t="shared" si="5"/>
        <v>1</v>
      </c>
      <c r="X18" s="22">
        <f t="shared" si="6"/>
        <v>2</v>
      </c>
      <c r="Y18" s="22">
        <f t="shared" si="7"/>
        <v>2</v>
      </c>
    </row>
    <row r="19" spans="1:25" x14ac:dyDescent="0.25">
      <c r="A19" s="69" t="s">
        <v>101</v>
      </c>
      <c r="B19" s="62"/>
      <c r="C19" s="62"/>
      <c r="D19" s="62"/>
      <c r="E19" s="62"/>
      <c r="F19" s="62"/>
      <c r="G19" s="67">
        <v>3</v>
      </c>
      <c r="H19" s="87"/>
      <c r="I19" s="62">
        <v>4</v>
      </c>
      <c r="J19" s="62"/>
      <c r="K19" s="62">
        <v>2</v>
      </c>
      <c r="L19" s="62"/>
      <c r="M19" s="62"/>
      <c r="N19" s="62"/>
      <c r="O19" s="62"/>
      <c r="P19" s="62"/>
      <c r="Q19" s="67" t="str">
        <f t="shared" si="0"/>
        <v/>
      </c>
      <c r="R19" s="67">
        <v>19</v>
      </c>
      <c r="S19" s="87">
        <f t="shared" si="1"/>
        <v>9</v>
      </c>
      <c r="T19" s="69" t="str">
        <f t="shared" si="2"/>
        <v>Daniel Bolton</v>
      </c>
      <c r="U19" s="68">
        <f t="shared" si="3"/>
        <v>3</v>
      </c>
      <c r="V19" s="22">
        <f t="shared" si="4"/>
        <v>2</v>
      </c>
      <c r="W19" s="22">
        <f t="shared" si="5"/>
        <v>3</v>
      </c>
      <c r="X19" s="22">
        <f t="shared" si="6"/>
        <v>4</v>
      </c>
      <c r="Y19" s="22" t="str">
        <f t="shared" si="7"/>
        <v>0</v>
      </c>
    </row>
    <row r="20" spans="1:25" x14ac:dyDescent="0.25">
      <c r="A20" s="69" t="s">
        <v>133</v>
      </c>
      <c r="B20" s="62"/>
      <c r="C20" s="62"/>
      <c r="D20" s="62"/>
      <c r="E20" s="62"/>
      <c r="F20" s="62"/>
      <c r="G20" s="67">
        <v>5</v>
      </c>
      <c r="H20" s="87"/>
      <c r="I20" s="62">
        <v>6</v>
      </c>
      <c r="J20" s="62"/>
      <c r="K20" s="62"/>
      <c r="L20" s="62"/>
      <c r="M20" s="62"/>
      <c r="N20" s="62"/>
      <c r="O20" s="62">
        <v>2</v>
      </c>
      <c r="P20" s="62"/>
      <c r="Q20" s="67" t="str">
        <f t="shared" si="0"/>
        <v/>
      </c>
      <c r="R20" s="67">
        <v>20</v>
      </c>
      <c r="S20" s="87">
        <f t="shared" si="1"/>
        <v>13</v>
      </c>
      <c r="T20" s="69" t="str">
        <f t="shared" si="2"/>
        <v>William Parkinson</v>
      </c>
      <c r="U20" s="68">
        <f t="shared" si="3"/>
        <v>3</v>
      </c>
      <c r="V20" s="22">
        <f t="shared" si="4"/>
        <v>2</v>
      </c>
      <c r="W20" s="22">
        <f t="shared" si="5"/>
        <v>5</v>
      </c>
      <c r="X20" s="22">
        <f t="shared" si="6"/>
        <v>6</v>
      </c>
      <c r="Y20" s="22" t="str">
        <f t="shared" si="7"/>
        <v>0</v>
      </c>
    </row>
    <row r="21" spans="1:25" x14ac:dyDescent="0.25">
      <c r="A21" s="69" t="s">
        <v>112</v>
      </c>
      <c r="B21" s="62"/>
      <c r="C21" s="62"/>
      <c r="D21" s="62"/>
      <c r="E21" s="62"/>
      <c r="F21" s="62"/>
      <c r="G21" s="67">
        <v>6</v>
      </c>
      <c r="H21" s="87"/>
      <c r="I21" s="62"/>
      <c r="J21" s="62"/>
      <c r="K21" s="62"/>
      <c r="L21" s="62"/>
      <c r="M21" s="62"/>
      <c r="N21" s="62"/>
      <c r="O21" s="62"/>
      <c r="P21" s="62"/>
      <c r="Q21" s="67" t="str">
        <f t="shared" si="0"/>
        <v/>
      </c>
      <c r="R21" s="67">
        <v>21</v>
      </c>
      <c r="S21" s="87">
        <f t="shared" si="1"/>
        <v>6</v>
      </c>
      <c r="T21" s="69" t="str">
        <f t="shared" si="2"/>
        <v>Elliot Costello</v>
      </c>
      <c r="U21" s="68">
        <f t="shared" si="3"/>
        <v>1</v>
      </c>
      <c r="V21" s="22">
        <f t="shared" si="4"/>
        <v>6</v>
      </c>
      <c r="W21" s="22" t="str">
        <f t="shared" si="5"/>
        <v>0</v>
      </c>
      <c r="X21" s="22" t="str">
        <f t="shared" si="6"/>
        <v>0</v>
      </c>
      <c r="Y21" s="22" t="str">
        <f t="shared" si="7"/>
        <v>0</v>
      </c>
    </row>
    <row r="22" spans="1:25" x14ac:dyDescent="0.25">
      <c r="A22" s="69" t="s">
        <v>134</v>
      </c>
      <c r="B22" s="62"/>
      <c r="C22" s="62"/>
      <c r="D22" s="62"/>
      <c r="E22" s="62"/>
      <c r="F22" s="62"/>
      <c r="G22" s="67">
        <v>7</v>
      </c>
      <c r="H22" s="87"/>
      <c r="I22" s="62">
        <v>5</v>
      </c>
      <c r="J22" s="62"/>
      <c r="K22" s="62">
        <v>3</v>
      </c>
      <c r="L22" s="62"/>
      <c r="M22" s="62"/>
      <c r="N22" s="62"/>
      <c r="O22" s="62"/>
      <c r="P22" s="62"/>
      <c r="Q22" s="67" t="str">
        <f t="shared" si="0"/>
        <v/>
      </c>
      <c r="R22" s="67">
        <v>22</v>
      </c>
      <c r="S22" s="87">
        <f t="shared" si="1"/>
        <v>15</v>
      </c>
      <c r="T22" s="69" t="str">
        <f t="shared" si="2"/>
        <v>Liam Thompson</v>
      </c>
      <c r="U22" s="68">
        <f t="shared" si="3"/>
        <v>3</v>
      </c>
      <c r="V22" s="22">
        <f t="shared" si="4"/>
        <v>3</v>
      </c>
      <c r="W22" s="22">
        <f t="shared" si="5"/>
        <v>5</v>
      </c>
      <c r="X22" s="22">
        <f t="shared" si="6"/>
        <v>7</v>
      </c>
      <c r="Y22" s="22" t="str">
        <f t="shared" si="7"/>
        <v>0</v>
      </c>
    </row>
    <row r="23" spans="1:25" x14ac:dyDescent="0.25">
      <c r="A23" s="69" t="s">
        <v>135</v>
      </c>
      <c r="B23" s="62"/>
      <c r="C23" s="62"/>
      <c r="D23" s="62"/>
      <c r="E23" s="62"/>
      <c r="F23" s="62"/>
      <c r="G23" s="67">
        <v>10</v>
      </c>
      <c r="H23" s="87"/>
      <c r="I23" s="62">
        <v>7</v>
      </c>
      <c r="J23" s="62"/>
      <c r="K23" s="62"/>
      <c r="L23" s="62">
        <v>1</v>
      </c>
      <c r="M23" s="62">
        <v>1</v>
      </c>
      <c r="N23" s="62"/>
      <c r="O23" s="62">
        <v>3</v>
      </c>
      <c r="P23" s="62">
        <v>1</v>
      </c>
      <c r="Q23" s="67" t="str">
        <f t="shared" si="0"/>
        <v>Q</v>
      </c>
      <c r="R23" s="67">
        <v>23</v>
      </c>
      <c r="S23" s="87">
        <f t="shared" si="1"/>
        <v>6</v>
      </c>
      <c r="T23" s="69" t="str">
        <f t="shared" si="2"/>
        <v>Ian Nichols Hogg</v>
      </c>
      <c r="U23" s="68">
        <f t="shared" si="3"/>
        <v>6</v>
      </c>
      <c r="V23" s="22">
        <f t="shared" si="4"/>
        <v>1</v>
      </c>
      <c r="W23" s="22">
        <f t="shared" si="5"/>
        <v>1</v>
      </c>
      <c r="X23" s="22">
        <f t="shared" si="6"/>
        <v>1</v>
      </c>
      <c r="Y23" s="22">
        <f t="shared" si="7"/>
        <v>3</v>
      </c>
    </row>
    <row r="24" spans="1:25" x14ac:dyDescent="0.25">
      <c r="A24" s="69" t="s">
        <v>115</v>
      </c>
      <c r="B24" s="62"/>
      <c r="C24" s="62"/>
      <c r="D24" s="62"/>
      <c r="E24" s="62"/>
      <c r="F24" s="62"/>
      <c r="G24" s="67">
        <v>11</v>
      </c>
      <c r="H24" s="87"/>
      <c r="I24" s="62"/>
      <c r="J24" s="62"/>
      <c r="K24" s="62"/>
      <c r="L24" s="62"/>
      <c r="M24" s="62"/>
      <c r="N24" s="62"/>
      <c r="O24" s="62"/>
      <c r="P24" s="62"/>
      <c r="Q24" s="67" t="str">
        <f t="shared" si="0"/>
        <v/>
      </c>
      <c r="R24" s="67">
        <v>24</v>
      </c>
      <c r="S24" s="87">
        <f t="shared" si="1"/>
        <v>11</v>
      </c>
      <c r="T24" s="69" t="str">
        <f t="shared" si="2"/>
        <v>Liam Swithenbank</v>
      </c>
      <c r="U24" s="68">
        <f t="shared" si="3"/>
        <v>1</v>
      </c>
      <c r="V24" s="22">
        <f t="shared" si="4"/>
        <v>11</v>
      </c>
      <c r="W24" s="22" t="str">
        <f t="shared" si="5"/>
        <v>0</v>
      </c>
      <c r="X24" s="22" t="str">
        <f t="shared" si="6"/>
        <v>0</v>
      </c>
      <c r="Y24" s="22" t="str">
        <f t="shared" si="7"/>
        <v>0</v>
      </c>
    </row>
    <row r="25" spans="1:25" x14ac:dyDescent="0.25">
      <c r="A25" s="69" t="s">
        <v>125</v>
      </c>
      <c r="B25" s="62"/>
      <c r="C25" s="62"/>
      <c r="D25" s="62"/>
      <c r="E25" s="62"/>
      <c r="F25" s="62"/>
      <c r="G25" s="67">
        <v>12</v>
      </c>
      <c r="H25" s="87"/>
      <c r="I25" s="62">
        <v>9</v>
      </c>
      <c r="J25" s="62"/>
      <c r="K25" s="62"/>
      <c r="L25" s="62"/>
      <c r="M25" s="62"/>
      <c r="N25" s="62"/>
      <c r="O25" s="62"/>
      <c r="P25" s="62"/>
      <c r="Q25" s="67" t="str">
        <f t="shared" si="0"/>
        <v/>
      </c>
      <c r="R25" s="67">
        <v>25</v>
      </c>
      <c r="S25" s="87">
        <f t="shared" si="1"/>
        <v>21</v>
      </c>
      <c r="T25" s="69" t="str">
        <f t="shared" si="2"/>
        <v>James Birchall</v>
      </c>
      <c r="U25" s="68">
        <f t="shared" si="3"/>
        <v>2</v>
      </c>
      <c r="V25" s="22">
        <f t="shared" si="4"/>
        <v>9</v>
      </c>
      <c r="W25" s="22">
        <f t="shared" si="5"/>
        <v>12</v>
      </c>
      <c r="X25" s="22" t="str">
        <f t="shared" si="6"/>
        <v>0</v>
      </c>
      <c r="Y25" s="22" t="str">
        <f t="shared" si="7"/>
        <v>0</v>
      </c>
    </row>
    <row r="26" spans="1:25" x14ac:dyDescent="0.25">
      <c r="A26" s="71"/>
      <c r="B26" s="62"/>
      <c r="C26" s="62"/>
      <c r="D26" s="62"/>
      <c r="E26" s="62"/>
      <c r="F26" s="62"/>
      <c r="G26" s="67"/>
      <c r="H26" s="87"/>
      <c r="I26" s="62"/>
      <c r="J26" s="62"/>
      <c r="K26" s="62"/>
      <c r="L26" s="62"/>
      <c r="M26" s="62"/>
      <c r="N26" s="62"/>
      <c r="O26" s="62"/>
      <c r="P26" s="62"/>
      <c r="R26" s="67"/>
      <c r="S26" s="87"/>
      <c r="T26" s="71"/>
      <c r="U26" s="70"/>
      <c r="V26" s="79"/>
    </row>
    <row r="27" spans="1:25" x14ac:dyDescent="0.25">
      <c r="A27" s="60" t="s">
        <v>136</v>
      </c>
      <c r="B27" s="62"/>
      <c r="C27" s="62"/>
      <c r="D27" s="62"/>
      <c r="E27" s="62"/>
      <c r="F27" s="62"/>
      <c r="G27" s="67"/>
      <c r="H27" s="87"/>
      <c r="I27" s="62"/>
      <c r="J27" s="62"/>
      <c r="K27" s="62"/>
      <c r="L27" s="62"/>
      <c r="M27" s="62"/>
      <c r="N27" s="62"/>
      <c r="O27" s="62"/>
      <c r="P27" s="62"/>
      <c r="R27" s="67"/>
      <c r="S27" s="87"/>
      <c r="T27" s="60" t="s">
        <v>136</v>
      </c>
      <c r="U27" s="70"/>
      <c r="V27" s="79"/>
    </row>
    <row r="28" spans="1:25" x14ac:dyDescent="0.25">
      <c r="A28" s="69" t="s">
        <v>83</v>
      </c>
      <c r="B28" s="62"/>
      <c r="C28" s="62">
        <v>1</v>
      </c>
      <c r="D28" s="62"/>
      <c r="E28" s="62"/>
      <c r="F28" s="62"/>
      <c r="G28" s="67">
        <v>2</v>
      </c>
      <c r="H28" s="87"/>
      <c r="I28" s="62">
        <v>2</v>
      </c>
      <c r="J28" s="62"/>
      <c r="K28" s="62"/>
      <c r="L28" s="62"/>
      <c r="M28" s="62"/>
      <c r="N28" s="62"/>
      <c r="O28" s="62"/>
      <c r="P28" s="62"/>
      <c r="Q28" s="67" t="str">
        <f t="shared" ref="Q28:Q40" si="8">IF(U28&lt;4,"","Q")</f>
        <v/>
      </c>
      <c r="R28" s="67">
        <v>25</v>
      </c>
      <c r="S28" s="87">
        <f t="shared" ref="S28:S40" si="9">SUM(V28:Y28)</f>
        <v>5</v>
      </c>
      <c r="T28" s="69" t="str">
        <f t="shared" ref="T28:T40" si="10">A28</f>
        <v>Alek Walker</v>
      </c>
      <c r="U28" s="68">
        <f t="shared" ref="U28:U40" si="11">COUNT(B28:P28)</f>
        <v>3</v>
      </c>
      <c r="V28" s="22">
        <f t="shared" ref="V28:V40" si="12">SMALL(B28:P28,1)</f>
        <v>1</v>
      </c>
      <c r="W28" s="22">
        <f t="shared" ref="W28:W40" si="13">IF(COUNT(B28:P28)&lt;2,"0",SMALL(B28:P28,2))</f>
        <v>2</v>
      </c>
      <c r="X28" s="22">
        <f t="shared" ref="X28:X40" si="14">IF(COUNT(B28:P28)&lt;3,"0",SMALL(B28:P28,3))</f>
        <v>2</v>
      </c>
      <c r="Y28" s="22" t="str">
        <f t="shared" ref="Y28:Y40" si="15">IF(COUNT(B28:P28)&lt;4,"0",SMALL(B28:P28,4))</f>
        <v>0</v>
      </c>
    </row>
    <row r="29" spans="1:25" ht="14.45" hidden="1" customHeight="1" x14ac:dyDescent="0.25">
      <c r="A29" s="69"/>
      <c r="B29" s="62"/>
      <c r="C29" s="62"/>
      <c r="D29" s="62"/>
      <c r="E29" s="62"/>
      <c r="F29" s="62"/>
      <c r="G29" s="67"/>
      <c r="H29" s="87"/>
      <c r="I29" s="62"/>
      <c r="J29" s="62"/>
      <c r="K29" s="62"/>
      <c r="L29" s="62"/>
      <c r="M29" s="62"/>
      <c r="N29" s="62"/>
      <c r="O29" s="62"/>
      <c r="P29" s="62"/>
      <c r="Q29" s="67" t="str">
        <f t="shared" si="8"/>
        <v/>
      </c>
      <c r="R29" s="67">
        <v>25</v>
      </c>
      <c r="S29" s="87" t="e">
        <f t="shared" si="9"/>
        <v>#NUM!</v>
      </c>
      <c r="T29" s="69">
        <f t="shared" si="10"/>
        <v>0</v>
      </c>
      <c r="U29" s="68">
        <f t="shared" si="11"/>
        <v>0</v>
      </c>
      <c r="V29" s="22" t="e">
        <f t="shared" si="12"/>
        <v>#NUM!</v>
      </c>
      <c r="W29" s="22" t="str">
        <f t="shared" si="13"/>
        <v>0</v>
      </c>
      <c r="X29" s="22" t="str">
        <f t="shared" si="14"/>
        <v>0</v>
      </c>
      <c r="Y29" s="22" t="str">
        <f t="shared" si="15"/>
        <v>0</v>
      </c>
    </row>
    <row r="30" spans="1:25" ht="14.45" hidden="1" customHeight="1" x14ac:dyDescent="0.25">
      <c r="A30" s="69"/>
      <c r="B30" s="62"/>
      <c r="C30" s="62"/>
      <c r="D30" s="62"/>
      <c r="E30" s="62"/>
      <c r="F30" s="62"/>
      <c r="G30" s="67"/>
      <c r="H30" s="87"/>
      <c r="I30" s="62"/>
      <c r="J30" s="62"/>
      <c r="K30" s="62"/>
      <c r="L30" s="62"/>
      <c r="M30" s="62"/>
      <c r="N30" s="62"/>
      <c r="O30" s="62"/>
      <c r="P30" s="62"/>
      <c r="Q30" s="67" t="str">
        <f t="shared" si="8"/>
        <v/>
      </c>
      <c r="R30" s="67">
        <v>25</v>
      </c>
      <c r="S30" s="87" t="e">
        <f t="shared" si="9"/>
        <v>#NUM!</v>
      </c>
      <c r="T30" s="69">
        <f t="shared" si="10"/>
        <v>0</v>
      </c>
      <c r="U30" s="68">
        <f t="shared" si="11"/>
        <v>0</v>
      </c>
      <c r="V30" s="22" t="e">
        <f t="shared" si="12"/>
        <v>#NUM!</v>
      </c>
      <c r="W30" s="22" t="str">
        <f t="shared" si="13"/>
        <v>0</v>
      </c>
      <c r="X30" s="22" t="str">
        <f t="shared" si="14"/>
        <v>0</v>
      </c>
      <c r="Y30" s="22" t="str">
        <f t="shared" si="15"/>
        <v>0</v>
      </c>
    </row>
    <row r="31" spans="1:25" hidden="1" x14ac:dyDescent="0.25">
      <c r="A31" s="69"/>
      <c r="B31" s="62"/>
      <c r="C31" s="62"/>
      <c r="D31" s="62"/>
      <c r="E31" s="62"/>
      <c r="F31" s="62"/>
      <c r="G31" s="67"/>
      <c r="H31" s="87"/>
      <c r="I31" s="62"/>
      <c r="J31" s="62"/>
      <c r="K31" s="62"/>
      <c r="L31" s="62"/>
      <c r="M31" s="62"/>
      <c r="N31" s="62"/>
      <c r="O31" s="62"/>
      <c r="P31" s="62"/>
      <c r="Q31" s="67" t="str">
        <f t="shared" si="8"/>
        <v/>
      </c>
      <c r="R31" s="67">
        <v>25</v>
      </c>
      <c r="S31" s="87" t="e">
        <f t="shared" si="9"/>
        <v>#NUM!</v>
      </c>
      <c r="T31" s="69">
        <f t="shared" si="10"/>
        <v>0</v>
      </c>
      <c r="U31" s="68">
        <f t="shared" si="11"/>
        <v>0</v>
      </c>
      <c r="V31" s="22" t="e">
        <f t="shared" si="12"/>
        <v>#NUM!</v>
      </c>
      <c r="W31" s="22" t="str">
        <f t="shared" si="13"/>
        <v>0</v>
      </c>
      <c r="X31" s="22" t="str">
        <f t="shared" si="14"/>
        <v>0</v>
      </c>
      <c r="Y31" s="22" t="str">
        <f t="shared" si="15"/>
        <v>0</v>
      </c>
    </row>
    <row r="32" spans="1:25" hidden="1" x14ac:dyDescent="0.25">
      <c r="A32" s="69"/>
      <c r="B32" s="62"/>
      <c r="C32" s="62"/>
      <c r="D32" s="62"/>
      <c r="E32" s="62"/>
      <c r="F32" s="62"/>
      <c r="G32" s="67"/>
      <c r="H32" s="87"/>
      <c r="I32" s="62"/>
      <c r="J32" s="62"/>
      <c r="K32" s="62"/>
      <c r="L32" s="62"/>
      <c r="M32" s="62"/>
      <c r="N32" s="62"/>
      <c r="O32" s="62"/>
      <c r="P32" s="62"/>
      <c r="Q32" s="67" t="str">
        <f t="shared" si="8"/>
        <v/>
      </c>
      <c r="R32" s="67">
        <v>25</v>
      </c>
      <c r="S32" s="87" t="e">
        <f t="shared" si="9"/>
        <v>#NUM!</v>
      </c>
      <c r="T32" s="69">
        <f t="shared" si="10"/>
        <v>0</v>
      </c>
      <c r="U32" s="68">
        <f t="shared" si="11"/>
        <v>0</v>
      </c>
      <c r="V32" s="22" t="e">
        <f t="shared" si="12"/>
        <v>#NUM!</v>
      </c>
      <c r="W32" s="22" t="str">
        <f t="shared" si="13"/>
        <v>0</v>
      </c>
      <c r="X32" s="22" t="str">
        <f t="shared" si="14"/>
        <v>0</v>
      </c>
      <c r="Y32" s="22" t="str">
        <f t="shared" si="15"/>
        <v>0</v>
      </c>
    </row>
    <row r="33" spans="1:25" hidden="1" x14ac:dyDescent="0.25">
      <c r="A33" s="69"/>
      <c r="B33" s="62"/>
      <c r="C33" s="62"/>
      <c r="D33" s="62"/>
      <c r="E33" s="62"/>
      <c r="F33" s="62"/>
      <c r="G33" s="67"/>
      <c r="H33" s="87"/>
      <c r="I33" s="62"/>
      <c r="J33" s="62"/>
      <c r="K33" s="62"/>
      <c r="L33" s="62"/>
      <c r="M33" s="62"/>
      <c r="N33" s="62"/>
      <c r="O33" s="62"/>
      <c r="P33" s="62"/>
      <c r="Q33" s="67" t="str">
        <f t="shared" si="8"/>
        <v/>
      </c>
      <c r="R33" s="67">
        <v>25</v>
      </c>
      <c r="S33" s="87" t="e">
        <f t="shared" si="9"/>
        <v>#NUM!</v>
      </c>
      <c r="T33" s="69">
        <f t="shared" si="10"/>
        <v>0</v>
      </c>
      <c r="U33" s="68">
        <f t="shared" si="11"/>
        <v>0</v>
      </c>
      <c r="V33" s="22" t="e">
        <f t="shared" si="12"/>
        <v>#NUM!</v>
      </c>
      <c r="W33" s="22" t="str">
        <f t="shared" si="13"/>
        <v>0</v>
      </c>
      <c r="X33" s="22" t="str">
        <f t="shared" si="14"/>
        <v>0</v>
      </c>
      <c r="Y33" s="22" t="str">
        <f t="shared" si="15"/>
        <v>0</v>
      </c>
    </row>
    <row r="34" spans="1:25" hidden="1" x14ac:dyDescent="0.25">
      <c r="A34" s="69"/>
      <c r="B34" s="62"/>
      <c r="C34" s="62"/>
      <c r="D34" s="62"/>
      <c r="E34" s="62"/>
      <c r="F34" s="62"/>
      <c r="G34" s="67"/>
      <c r="H34" s="87"/>
      <c r="I34" s="62"/>
      <c r="J34" s="62"/>
      <c r="K34" s="62"/>
      <c r="L34" s="62"/>
      <c r="M34" s="62"/>
      <c r="N34" s="62"/>
      <c r="O34" s="62"/>
      <c r="P34" s="62"/>
      <c r="Q34" s="67" t="str">
        <f t="shared" si="8"/>
        <v/>
      </c>
      <c r="R34" s="67">
        <v>25</v>
      </c>
      <c r="S34" s="87" t="e">
        <f t="shared" si="9"/>
        <v>#NUM!</v>
      </c>
      <c r="T34" s="69">
        <f t="shared" si="10"/>
        <v>0</v>
      </c>
      <c r="U34" s="68">
        <f t="shared" si="11"/>
        <v>0</v>
      </c>
      <c r="V34" s="22" t="e">
        <f t="shared" si="12"/>
        <v>#NUM!</v>
      </c>
      <c r="W34" s="22" t="str">
        <f t="shared" si="13"/>
        <v>0</v>
      </c>
      <c r="X34" s="22" t="str">
        <f t="shared" si="14"/>
        <v>0</v>
      </c>
      <c r="Y34" s="22" t="str">
        <f t="shared" si="15"/>
        <v>0</v>
      </c>
    </row>
    <row r="35" spans="1:25" x14ac:dyDescent="0.25">
      <c r="A35" s="69" t="s">
        <v>85</v>
      </c>
      <c r="B35" s="62"/>
      <c r="C35" s="62">
        <v>2</v>
      </c>
      <c r="D35" s="62"/>
      <c r="E35" s="62"/>
      <c r="F35" s="62"/>
      <c r="G35" s="67">
        <v>5</v>
      </c>
      <c r="H35" s="87"/>
      <c r="I35" s="62"/>
      <c r="J35" s="62"/>
      <c r="K35" s="62"/>
      <c r="L35" s="62"/>
      <c r="M35" s="62"/>
      <c r="N35" s="62"/>
      <c r="O35" s="62"/>
      <c r="P35" s="62"/>
      <c r="Q35" s="67" t="str">
        <f t="shared" si="8"/>
        <v/>
      </c>
      <c r="R35" s="67">
        <v>25</v>
      </c>
      <c r="S35" s="87">
        <f t="shared" si="9"/>
        <v>7</v>
      </c>
      <c r="T35" s="69" t="str">
        <f t="shared" si="10"/>
        <v>Martin Allison</v>
      </c>
      <c r="U35" s="68">
        <f t="shared" si="11"/>
        <v>2</v>
      </c>
      <c r="V35" s="22">
        <f t="shared" si="12"/>
        <v>2</v>
      </c>
      <c r="W35" s="22">
        <f t="shared" si="13"/>
        <v>5</v>
      </c>
      <c r="X35" s="22" t="str">
        <f t="shared" si="14"/>
        <v>0</v>
      </c>
      <c r="Y35" s="22" t="str">
        <f t="shared" si="15"/>
        <v>0</v>
      </c>
    </row>
    <row r="36" spans="1:25" x14ac:dyDescent="0.25">
      <c r="A36" s="69" t="s">
        <v>91</v>
      </c>
      <c r="B36" s="62"/>
      <c r="C36" s="62"/>
      <c r="D36" s="62">
        <v>1</v>
      </c>
      <c r="E36" s="62"/>
      <c r="F36" s="62"/>
      <c r="G36" s="67">
        <v>3</v>
      </c>
      <c r="H36" s="87">
        <v>1</v>
      </c>
      <c r="I36" s="62">
        <v>3</v>
      </c>
      <c r="J36" s="62"/>
      <c r="K36" s="62"/>
      <c r="L36" s="62"/>
      <c r="M36" s="62"/>
      <c r="N36" s="62"/>
      <c r="O36" s="62">
        <v>1</v>
      </c>
      <c r="P36" s="62"/>
      <c r="Q36" s="67" t="str">
        <f t="shared" si="8"/>
        <v>Q</v>
      </c>
      <c r="R36" s="67">
        <v>25</v>
      </c>
      <c r="S36" s="87">
        <f t="shared" si="9"/>
        <v>6</v>
      </c>
      <c r="T36" s="69" t="str">
        <f t="shared" si="10"/>
        <v>Chris Haines</v>
      </c>
      <c r="U36" s="68">
        <f t="shared" si="11"/>
        <v>5</v>
      </c>
      <c r="V36" s="22">
        <f t="shared" si="12"/>
        <v>1</v>
      </c>
      <c r="W36" s="22">
        <f t="shared" si="13"/>
        <v>1</v>
      </c>
      <c r="X36" s="22">
        <f t="shared" si="14"/>
        <v>1</v>
      </c>
      <c r="Y36" s="22">
        <f t="shared" si="15"/>
        <v>3</v>
      </c>
    </row>
    <row r="37" spans="1:25" ht="14.45" hidden="1" customHeight="1" x14ac:dyDescent="0.25">
      <c r="A37" s="69"/>
      <c r="B37" s="62"/>
      <c r="C37" s="62"/>
      <c r="D37" s="62"/>
      <c r="E37" s="62"/>
      <c r="F37" s="62"/>
      <c r="G37" s="67"/>
      <c r="H37" s="87"/>
      <c r="I37" s="62"/>
      <c r="J37" s="62"/>
      <c r="K37" s="62"/>
      <c r="L37" s="62"/>
      <c r="M37" s="62"/>
      <c r="N37" s="62"/>
      <c r="O37" s="62"/>
      <c r="P37" s="62"/>
      <c r="Q37" s="67" t="str">
        <f t="shared" si="8"/>
        <v/>
      </c>
      <c r="R37" s="67">
        <v>25</v>
      </c>
      <c r="S37" s="87" t="e">
        <f t="shared" si="9"/>
        <v>#NUM!</v>
      </c>
      <c r="T37" s="69">
        <f t="shared" si="10"/>
        <v>0</v>
      </c>
      <c r="U37" s="68">
        <f t="shared" si="11"/>
        <v>0</v>
      </c>
      <c r="V37" s="22" t="e">
        <f t="shared" si="12"/>
        <v>#NUM!</v>
      </c>
      <c r="W37" s="22" t="str">
        <f t="shared" si="13"/>
        <v>0</v>
      </c>
      <c r="X37" s="22" t="str">
        <f t="shared" si="14"/>
        <v>0</v>
      </c>
      <c r="Y37" s="22" t="str">
        <f t="shared" si="15"/>
        <v>0</v>
      </c>
    </row>
    <row r="38" spans="1:25" ht="14.45" customHeight="1" x14ac:dyDescent="0.25">
      <c r="A38" s="69" t="s">
        <v>92</v>
      </c>
      <c r="B38" s="62"/>
      <c r="C38" s="62"/>
      <c r="D38" s="62">
        <v>2</v>
      </c>
      <c r="E38" s="62">
        <v>1</v>
      </c>
      <c r="F38" s="62"/>
      <c r="G38" s="67">
        <v>6</v>
      </c>
      <c r="H38" s="87"/>
      <c r="I38" s="62">
        <v>5</v>
      </c>
      <c r="J38" s="62"/>
      <c r="K38" s="62"/>
      <c r="L38" s="62"/>
      <c r="M38" s="62"/>
      <c r="N38" s="62"/>
      <c r="O38" s="62"/>
      <c r="P38" s="62"/>
      <c r="Q38" s="67" t="str">
        <f t="shared" si="8"/>
        <v>Q</v>
      </c>
      <c r="R38" s="67">
        <v>25</v>
      </c>
      <c r="S38" s="87">
        <f t="shared" si="9"/>
        <v>14</v>
      </c>
      <c r="T38" s="69" t="str">
        <f t="shared" si="10"/>
        <v>Jonny Allsop</v>
      </c>
      <c r="U38" s="68">
        <f t="shared" si="11"/>
        <v>4</v>
      </c>
      <c r="V38" s="22">
        <f t="shared" si="12"/>
        <v>1</v>
      </c>
      <c r="W38" s="22">
        <f t="shared" si="13"/>
        <v>2</v>
      </c>
      <c r="X38" s="22">
        <f t="shared" si="14"/>
        <v>5</v>
      </c>
      <c r="Y38" s="22">
        <f t="shared" si="15"/>
        <v>6</v>
      </c>
    </row>
    <row r="39" spans="1:25" ht="14.45" customHeight="1" x14ac:dyDescent="0.25">
      <c r="A39" s="69" t="s">
        <v>100</v>
      </c>
      <c r="B39" s="62"/>
      <c r="C39" s="62"/>
      <c r="D39" s="62"/>
      <c r="E39" s="62"/>
      <c r="F39" s="62"/>
      <c r="G39" s="67">
        <v>1</v>
      </c>
      <c r="H39" s="87"/>
      <c r="I39" s="62">
        <v>1</v>
      </c>
      <c r="J39" s="62">
        <v>1</v>
      </c>
      <c r="K39" s="62"/>
      <c r="L39" s="62"/>
      <c r="M39" s="62"/>
      <c r="N39" s="62"/>
      <c r="O39" s="62"/>
      <c r="P39" s="62"/>
      <c r="Q39" s="67" t="str">
        <f t="shared" si="8"/>
        <v/>
      </c>
      <c r="R39" s="67">
        <v>25</v>
      </c>
      <c r="S39" s="87">
        <f t="shared" si="9"/>
        <v>3</v>
      </c>
      <c r="T39" s="69" t="str">
        <f t="shared" si="10"/>
        <v>David Taylor</v>
      </c>
      <c r="U39" s="68">
        <f t="shared" si="11"/>
        <v>3</v>
      </c>
      <c r="V39" s="22">
        <f t="shared" si="12"/>
        <v>1</v>
      </c>
      <c r="W39" s="22">
        <f t="shared" si="13"/>
        <v>1</v>
      </c>
      <c r="X39" s="22">
        <f t="shared" si="14"/>
        <v>1</v>
      </c>
      <c r="Y39" s="22" t="str">
        <f t="shared" si="15"/>
        <v>0</v>
      </c>
    </row>
    <row r="40" spans="1:25" ht="14.45" customHeight="1" x14ac:dyDescent="0.25">
      <c r="A40" s="69" t="s">
        <v>105</v>
      </c>
      <c r="B40" s="62"/>
      <c r="C40" s="62"/>
      <c r="D40" s="62"/>
      <c r="E40" s="62"/>
      <c r="F40" s="62"/>
      <c r="G40" s="67">
        <v>4</v>
      </c>
      <c r="H40" s="87"/>
      <c r="I40" s="62">
        <v>4</v>
      </c>
      <c r="J40" s="62"/>
      <c r="K40" s="62"/>
      <c r="L40" s="62"/>
      <c r="M40" s="62"/>
      <c r="N40" s="62"/>
      <c r="O40" s="62"/>
      <c r="P40" s="62"/>
      <c r="Q40" s="67" t="str">
        <f t="shared" si="8"/>
        <v/>
      </c>
      <c r="R40" s="67">
        <v>25</v>
      </c>
      <c r="S40" s="87">
        <f t="shared" si="9"/>
        <v>8</v>
      </c>
      <c r="T40" s="69" t="str">
        <f t="shared" si="10"/>
        <v>Stuart Grice</v>
      </c>
      <c r="U40" s="68">
        <f t="shared" si="11"/>
        <v>2</v>
      </c>
      <c r="V40" s="22">
        <f t="shared" si="12"/>
        <v>4</v>
      </c>
      <c r="W40" s="22">
        <f t="shared" si="13"/>
        <v>4</v>
      </c>
      <c r="X40" s="22" t="str">
        <f t="shared" si="14"/>
        <v>0</v>
      </c>
      <c r="Y40" s="22" t="str">
        <f t="shared" si="15"/>
        <v>0</v>
      </c>
    </row>
    <row r="41" spans="1:25" ht="14.45" customHeight="1" x14ac:dyDescent="0.25">
      <c r="A41" s="69"/>
      <c r="B41" s="62"/>
      <c r="C41" s="62"/>
      <c r="D41" s="62"/>
      <c r="E41" s="62"/>
      <c r="F41" s="62"/>
      <c r="G41" s="67"/>
      <c r="H41" s="87"/>
      <c r="I41" s="62"/>
      <c r="J41" s="62"/>
      <c r="K41" s="62"/>
      <c r="L41" s="62"/>
      <c r="M41" s="62"/>
      <c r="N41" s="62"/>
      <c r="O41" s="62"/>
      <c r="P41" s="62"/>
      <c r="R41" s="67"/>
      <c r="S41" s="87"/>
      <c r="T41" s="69"/>
      <c r="U41" s="70"/>
      <c r="V41" s="79"/>
      <c r="W41" s="72"/>
      <c r="X41" s="72"/>
      <c r="Y41" s="72"/>
    </row>
    <row r="42" spans="1:25" x14ac:dyDescent="0.25">
      <c r="A42" s="60" t="s">
        <v>137</v>
      </c>
      <c r="B42" s="62"/>
      <c r="C42" s="62"/>
      <c r="D42" s="62"/>
      <c r="E42" s="62"/>
      <c r="F42" s="62"/>
      <c r="G42" s="67"/>
      <c r="H42" s="87"/>
      <c r="I42" s="62"/>
      <c r="J42" s="62"/>
      <c r="K42" s="62"/>
      <c r="L42" s="62"/>
      <c r="M42" s="62"/>
      <c r="N42" s="62"/>
      <c r="O42" s="62"/>
      <c r="P42" s="62"/>
      <c r="R42" s="67"/>
      <c r="S42" s="87"/>
      <c r="T42" s="60" t="s">
        <v>137</v>
      </c>
      <c r="U42" s="70"/>
      <c r="V42" s="79"/>
    </row>
    <row r="43" spans="1:25" x14ac:dyDescent="0.25">
      <c r="A43" s="69" t="s">
        <v>102</v>
      </c>
      <c r="B43" s="62"/>
      <c r="C43" s="62"/>
      <c r="D43" s="62"/>
      <c r="E43" s="62"/>
      <c r="F43" s="62"/>
      <c r="G43" s="67">
        <v>1</v>
      </c>
      <c r="H43" s="87"/>
      <c r="I43" s="62">
        <v>1</v>
      </c>
      <c r="J43" s="62"/>
      <c r="K43" s="62"/>
      <c r="L43" s="62"/>
      <c r="M43" s="62"/>
      <c r="N43" s="62"/>
      <c r="O43" s="62"/>
      <c r="P43" s="62"/>
      <c r="Q43" s="67" t="str">
        <f t="shared" ref="Q43:Q48" si="16">IF(U43&lt;4,"","Q")</f>
        <v/>
      </c>
      <c r="R43" s="67">
        <v>25</v>
      </c>
      <c r="S43" s="87">
        <f t="shared" ref="S43:S48" si="17">SUM(V43:Y43)</f>
        <v>2</v>
      </c>
      <c r="T43" s="69" t="str">
        <f t="shared" ref="T43:T48" si="18">A43</f>
        <v>Mark Belfield</v>
      </c>
      <c r="U43" s="68">
        <f t="shared" ref="U43:U48" si="19">COUNT(B43:P43)</f>
        <v>2</v>
      </c>
      <c r="V43" s="22">
        <f t="shared" ref="V43:V48" si="20">SMALL(B43:P43,1)</f>
        <v>1</v>
      </c>
      <c r="W43" s="22">
        <f t="shared" ref="W43:W48" si="21">IF(COUNT(B43:P43)&lt;2,"0",SMALL(B43:P43,2))</f>
        <v>1</v>
      </c>
      <c r="X43" s="22" t="str">
        <f t="shared" ref="X43:X48" si="22">IF(COUNT(B43:P43)&lt;3,"0",SMALL(B43:P43,3))</f>
        <v>0</v>
      </c>
      <c r="Y43" s="22" t="str">
        <f t="shared" ref="Y43:Y48" si="23">IF(COUNT(B43:P43)&lt;4,"0",SMALL(B43:P43,4))</f>
        <v>0</v>
      </c>
    </row>
    <row r="44" spans="1:25" x14ac:dyDescent="0.25">
      <c r="A44" s="69" t="s">
        <v>103</v>
      </c>
      <c r="B44" s="62"/>
      <c r="C44" s="62"/>
      <c r="D44" s="62"/>
      <c r="E44" s="62"/>
      <c r="F44" s="62"/>
      <c r="G44" s="67">
        <v>2</v>
      </c>
      <c r="H44" s="87"/>
      <c r="I44" s="62"/>
      <c r="J44" s="62"/>
      <c r="K44" s="62">
        <v>1</v>
      </c>
      <c r="L44" s="62"/>
      <c r="M44" s="62"/>
      <c r="N44" s="62"/>
      <c r="O44" s="62"/>
      <c r="P44" s="62"/>
      <c r="Q44" s="67" t="str">
        <f t="shared" si="16"/>
        <v/>
      </c>
      <c r="R44" s="67">
        <v>25</v>
      </c>
      <c r="S44" s="87">
        <f t="shared" si="17"/>
        <v>3</v>
      </c>
      <c r="T44" s="69" t="str">
        <f t="shared" si="18"/>
        <v>Lee Nixon</v>
      </c>
      <c r="U44" s="68">
        <f t="shared" si="19"/>
        <v>2</v>
      </c>
      <c r="V44" s="22">
        <f t="shared" si="20"/>
        <v>1</v>
      </c>
      <c r="W44" s="22">
        <f t="shared" si="21"/>
        <v>2</v>
      </c>
      <c r="X44" s="22" t="str">
        <f t="shared" si="22"/>
        <v>0</v>
      </c>
      <c r="Y44" s="22" t="str">
        <f t="shared" si="23"/>
        <v>0</v>
      </c>
    </row>
    <row r="45" spans="1:25" x14ac:dyDescent="0.25">
      <c r="A45" s="69" t="s">
        <v>110</v>
      </c>
      <c r="B45" s="62"/>
      <c r="C45" s="62"/>
      <c r="D45" s="62"/>
      <c r="E45" s="62"/>
      <c r="F45" s="62"/>
      <c r="G45" s="67">
        <v>3</v>
      </c>
      <c r="H45" s="87"/>
      <c r="I45" s="62"/>
      <c r="J45" s="62"/>
      <c r="K45" s="62"/>
      <c r="L45" s="62"/>
      <c r="M45" s="62"/>
      <c r="N45" s="62"/>
      <c r="O45" s="62"/>
      <c r="P45" s="62"/>
      <c r="Q45" s="67" t="str">
        <f t="shared" si="16"/>
        <v/>
      </c>
      <c r="R45" s="67">
        <v>25</v>
      </c>
      <c r="S45" s="87">
        <f t="shared" si="17"/>
        <v>3</v>
      </c>
      <c r="T45" s="69" t="str">
        <f t="shared" si="18"/>
        <v>Andy Neville</v>
      </c>
      <c r="U45" s="68">
        <f t="shared" si="19"/>
        <v>1</v>
      </c>
      <c r="V45" s="22">
        <f t="shared" si="20"/>
        <v>3</v>
      </c>
      <c r="W45" s="22" t="str">
        <f t="shared" si="21"/>
        <v>0</v>
      </c>
      <c r="X45" s="22" t="str">
        <f t="shared" si="22"/>
        <v>0</v>
      </c>
      <c r="Y45" s="22" t="str">
        <f t="shared" si="23"/>
        <v>0</v>
      </c>
    </row>
    <row r="46" spans="1:25" x14ac:dyDescent="0.25">
      <c r="A46" s="69" t="s">
        <v>118</v>
      </c>
      <c r="B46" s="62"/>
      <c r="C46" s="62"/>
      <c r="D46" s="62"/>
      <c r="E46" s="62"/>
      <c r="F46" s="62"/>
      <c r="G46" s="67">
        <v>4</v>
      </c>
      <c r="H46" s="87"/>
      <c r="I46" s="62"/>
      <c r="J46" s="62"/>
      <c r="K46" s="62"/>
      <c r="L46" s="62"/>
      <c r="M46" s="62"/>
      <c r="N46" s="62"/>
      <c r="O46" s="62"/>
      <c r="P46" s="62"/>
      <c r="Q46" s="67" t="str">
        <f t="shared" si="16"/>
        <v/>
      </c>
      <c r="R46" s="67">
        <v>25</v>
      </c>
      <c r="S46" s="87">
        <f t="shared" si="17"/>
        <v>4</v>
      </c>
      <c r="T46" s="69" t="str">
        <f t="shared" si="18"/>
        <v>Stuart Mulrooney</v>
      </c>
      <c r="U46" s="68">
        <f t="shared" si="19"/>
        <v>1</v>
      </c>
      <c r="V46" s="22">
        <f t="shared" si="20"/>
        <v>4</v>
      </c>
      <c r="W46" s="22" t="str">
        <f t="shared" si="21"/>
        <v>0</v>
      </c>
      <c r="X46" s="22" t="str">
        <f t="shared" si="22"/>
        <v>0</v>
      </c>
      <c r="Y46" s="22" t="str">
        <f t="shared" si="23"/>
        <v>0</v>
      </c>
    </row>
    <row r="47" spans="1:25" x14ac:dyDescent="0.25">
      <c r="A47" s="69" t="s">
        <v>138</v>
      </c>
      <c r="B47" s="62"/>
      <c r="C47" s="62"/>
      <c r="D47" s="62"/>
      <c r="E47" s="62"/>
      <c r="F47" s="62"/>
      <c r="G47" s="67">
        <v>5</v>
      </c>
      <c r="H47" s="87"/>
      <c r="I47" s="62">
        <v>2</v>
      </c>
      <c r="J47" s="62"/>
      <c r="K47" s="62"/>
      <c r="L47" s="62"/>
      <c r="M47" s="62"/>
      <c r="N47" s="62"/>
      <c r="O47" s="62"/>
      <c r="P47" s="62"/>
      <c r="Q47" s="67" t="str">
        <f t="shared" si="16"/>
        <v/>
      </c>
      <c r="R47" s="67">
        <v>25</v>
      </c>
      <c r="S47" s="87">
        <f t="shared" si="17"/>
        <v>7</v>
      </c>
      <c r="T47" s="69" t="str">
        <f t="shared" si="18"/>
        <v>Rayn Azzapardi</v>
      </c>
      <c r="U47" s="68">
        <f t="shared" si="19"/>
        <v>2</v>
      </c>
      <c r="V47" s="22">
        <f t="shared" si="20"/>
        <v>2</v>
      </c>
      <c r="W47" s="22">
        <f t="shared" si="21"/>
        <v>5</v>
      </c>
      <c r="X47" s="22" t="str">
        <f t="shared" si="22"/>
        <v>0</v>
      </c>
      <c r="Y47" s="22" t="str">
        <f t="shared" si="23"/>
        <v>0</v>
      </c>
    </row>
    <row r="48" spans="1:25" x14ac:dyDescent="0.25">
      <c r="A48" s="69" t="s">
        <v>89</v>
      </c>
      <c r="B48" s="62"/>
      <c r="C48" s="62">
        <v>1</v>
      </c>
      <c r="D48" s="62"/>
      <c r="E48" s="62">
        <v>1</v>
      </c>
      <c r="F48" s="62">
        <v>1</v>
      </c>
      <c r="G48" s="67">
        <v>6</v>
      </c>
      <c r="H48" s="87"/>
      <c r="I48" s="62"/>
      <c r="J48" s="62"/>
      <c r="K48" s="62"/>
      <c r="L48" s="62"/>
      <c r="M48" s="62"/>
      <c r="N48" s="62"/>
      <c r="O48" s="62"/>
      <c r="P48" s="62"/>
      <c r="Q48" s="67" t="str">
        <f t="shared" si="16"/>
        <v>Q</v>
      </c>
      <c r="R48" s="67">
        <v>25</v>
      </c>
      <c r="S48" s="87">
        <f t="shared" si="17"/>
        <v>9</v>
      </c>
      <c r="T48" s="69" t="str">
        <f t="shared" si="18"/>
        <v>Colin Smy</v>
      </c>
      <c r="U48" s="68">
        <f t="shared" si="19"/>
        <v>4</v>
      </c>
      <c r="V48" s="22">
        <f t="shared" si="20"/>
        <v>1</v>
      </c>
      <c r="W48" s="22">
        <f t="shared" si="21"/>
        <v>1</v>
      </c>
      <c r="X48" s="22">
        <f t="shared" si="22"/>
        <v>1</v>
      </c>
      <c r="Y48" s="22">
        <f t="shared" si="23"/>
        <v>6</v>
      </c>
    </row>
    <row r="49" spans="1:25" x14ac:dyDescent="0.25">
      <c r="A49" s="52" t="s">
        <v>139</v>
      </c>
      <c r="B49" s="62"/>
      <c r="C49" s="62"/>
      <c r="D49" s="62"/>
      <c r="E49" s="62"/>
      <c r="F49" s="62"/>
      <c r="G49" s="67"/>
      <c r="H49" s="87"/>
      <c r="I49" s="62"/>
      <c r="J49" s="62"/>
      <c r="K49" s="62">
        <v>2</v>
      </c>
      <c r="L49" s="62"/>
      <c r="M49" s="62"/>
      <c r="N49" s="62"/>
      <c r="O49" s="62"/>
      <c r="P49" s="62"/>
      <c r="R49" s="67"/>
      <c r="S49" s="87"/>
      <c r="U49" s="70"/>
      <c r="V49" s="79"/>
    </row>
    <row r="50" spans="1:25" x14ac:dyDescent="0.25">
      <c r="A50" s="60" t="s">
        <v>140</v>
      </c>
      <c r="B50" s="62"/>
      <c r="C50" s="62"/>
      <c r="D50" s="62"/>
      <c r="E50" s="62"/>
      <c r="F50" s="62"/>
      <c r="G50" s="67"/>
      <c r="H50" s="87"/>
      <c r="I50" s="62"/>
      <c r="J50" s="62"/>
      <c r="K50" s="62"/>
      <c r="L50" s="62"/>
      <c r="M50" s="62"/>
      <c r="N50" s="62"/>
      <c r="O50" s="62"/>
      <c r="P50" s="62"/>
      <c r="R50" s="67"/>
      <c r="S50" s="87"/>
      <c r="T50" s="60" t="s">
        <v>140</v>
      </c>
      <c r="U50" s="70"/>
      <c r="V50" s="79"/>
    </row>
    <row r="51" spans="1:25" x14ac:dyDescent="0.25">
      <c r="A51" s="69" t="s">
        <v>96</v>
      </c>
      <c r="B51" s="62"/>
      <c r="C51" s="62"/>
      <c r="D51" s="62"/>
      <c r="E51" s="62">
        <v>1</v>
      </c>
      <c r="F51" s="62"/>
      <c r="G51" s="67">
        <v>1</v>
      </c>
      <c r="H51" s="87"/>
      <c r="I51" s="62">
        <v>1</v>
      </c>
      <c r="J51" s="62"/>
      <c r="K51" s="62"/>
      <c r="L51" s="62"/>
      <c r="M51" s="62"/>
      <c r="N51" s="62"/>
      <c r="O51" s="62"/>
      <c r="P51" s="62"/>
      <c r="Q51" s="67" t="str">
        <f t="shared" ref="Q51:Q52" si="24">IF(U51&lt;4,"","Q")</f>
        <v/>
      </c>
      <c r="R51" s="67">
        <v>25</v>
      </c>
      <c r="S51" s="87">
        <f t="shared" ref="S51:S52" si="25">SUM(V51:Y51)</f>
        <v>3</v>
      </c>
      <c r="T51" s="69" t="str">
        <f t="shared" ref="T51:T52" si="26">A51</f>
        <v>Steve Myerscough</v>
      </c>
      <c r="U51" s="68">
        <f t="shared" ref="U51:U52" si="27">COUNT(B51:P51)</f>
        <v>3</v>
      </c>
      <c r="V51" s="22">
        <f t="shared" ref="V51:V52" si="28">SMALL(B51:P51,1)</f>
        <v>1</v>
      </c>
      <c r="W51" s="22">
        <f t="shared" ref="W51:W52" si="29">IF(COUNT(B51:P51)&lt;2,"0",SMALL(B51:P51,2))</f>
        <v>1</v>
      </c>
      <c r="X51" s="22">
        <f t="shared" ref="X51:X52" si="30">IF(COUNT(B51:P51)&lt;3,"0",SMALL(B51:P51,3))</f>
        <v>1</v>
      </c>
      <c r="Y51" s="22" t="str">
        <f t="shared" ref="Y51:Y52" si="31">IF(COUNT(B51:P51)&lt;4,"0",SMALL(B51:P51,4))</f>
        <v>0</v>
      </c>
    </row>
    <row r="52" spans="1:25" ht="12.6" customHeight="1" x14ac:dyDescent="0.25">
      <c r="A52" s="69" t="s">
        <v>141</v>
      </c>
      <c r="B52" s="62"/>
      <c r="C52" s="62"/>
      <c r="D52" s="62"/>
      <c r="E52" s="62"/>
      <c r="F52" s="62"/>
      <c r="G52" s="67">
        <v>2</v>
      </c>
      <c r="H52" s="87"/>
      <c r="I52" s="62">
        <v>2</v>
      </c>
      <c r="J52" s="62"/>
      <c r="K52" s="62"/>
      <c r="L52" s="62"/>
      <c r="M52" s="62"/>
      <c r="N52" s="62"/>
      <c r="O52" s="62"/>
      <c r="P52" s="62"/>
      <c r="Q52" s="67" t="str">
        <f t="shared" si="24"/>
        <v/>
      </c>
      <c r="R52" s="67">
        <v>25</v>
      </c>
      <c r="S52" s="87">
        <f t="shared" si="25"/>
        <v>4</v>
      </c>
      <c r="T52" s="69" t="str">
        <f t="shared" si="26"/>
        <v>Damian Ings</v>
      </c>
      <c r="U52" s="68">
        <f t="shared" si="27"/>
        <v>2</v>
      </c>
      <c r="V52" s="22">
        <f t="shared" si="28"/>
        <v>2</v>
      </c>
      <c r="W52" s="22">
        <f t="shared" si="29"/>
        <v>2</v>
      </c>
      <c r="X52" s="22" t="str">
        <f t="shared" si="30"/>
        <v>0</v>
      </c>
      <c r="Y52" s="22" t="str">
        <f t="shared" si="31"/>
        <v>0</v>
      </c>
    </row>
    <row r="53" spans="1:25" x14ac:dyDescent="0.25">
      <c r="A53" s="69"/>
      <c r="B53" s="62"/>
      <c r="C53" s="62"/>
      <c r="D53" s="62"/>
      <c r="E53" s="62"/>
      <c r="F53" s="62"/>
      <c r="G53" s="67"/>
      <c r="H53" s="87"/>
      <c r="I53" s="62"/>
      <c r="J53" s="62"/>
      <c r="K53" s="62"/>
      <c r="L53" s="62"/>
      <c r="M53" s="62"/>
      <c r="N53" s="62"/>
      <c r="O53" s="62"/>
      <c r="P53" s="62"/>
      <c r="R53" s="67"/>
      <c r="S53" s="87"/>
      <c r="T53" s="69"/>
      <c r="U53" s="70"/>
      <c r="V53" s="79"/>
      <c r="W53" s="72"/>
      <c r="X53" s="72"/>
      <c r="Y53" s="72"/>
    </row>
    <row r="54" spans="1:25" x14ac:dyDescent="0.25">
      <c r="A54" s="60" t="s">
        <v>142</v>
      </c>
      <c r="B54" s="62"/>
      <c r="C54" s="62"/>
      <c r="D54" s="62"/>
      <c r="E54" s="62"/>
      <c r="F54" s="62"/>
      <c r="G54" s="67"/>
      <c r="H54" s="87"/>
      <c r="I54" s="62"/>
      <c r="J54" s="62"/>
      <c r="K54" s="62"/>
      <c r="L54" s="62"/>
      <c r="M54" s="62"/>
      <c r="N54" s="62"/>
      <c r="O54" s="62"/>
      <c r="P54" s="62"/>
      <c r="R54" s="67"/>
      <c r="S54" s="87"/>
      <c r="T54" s="60" t="s">
        <v>142</v>
      </c>
      <c r="U54" s="70"/>
      <c r="V54" s="79"/>
    </row>
    <row r="55" spans="1:25" x14ac:dyDescent="0.25">
      <c r="A55" s="69" t="s">
        <v>87</v>
      </c>
      <c r="B55" s="62"/>
      <c r="C55" s="62">
        <v>1</v>
      </c>
      <c r="D55" s="62">
        <v>2</v>
      </c>
      <c r="E55" s="62"/>
      <c r="F55" s="62"/>
      <c r="G55" s="67">
        <v>3</v>
      </c>
      <c r="H55" s="87"/>
      <c r="I55" s="62"/>
      <c r="J55" s="62"/>
      <c r="K55" s="62"/>
      <c r="L55" s="62"/>
      <c r="M55" s="62"/>
      <c r="N55" s="62"/>
      <c r="O55" s="62"/>
      <c r="P55" s="62"/>
      <c r="Q55" s="67" t="str">
        <f t="shared" ref="Q55:Q59" si="32">IF(U55&lt;4,"","Q")</f>
        <v/>
      </c>
      <c r="R55" s="67">
        <v>25</v>
      </c>
      <c r="S55" s="87">
        <f t="shared" ref="S55:S59" si="33">SUM(V55:Y55)</f>
        <v>6</v>
      </c>
      <c r="T55" s="69" t="str">
        <f t="shared" ref="T55:T59" si="34">A55</f>
        <v>Andrew Wilkinson</v>
      </c>
      <c r="U55" s="68">
        <f t="shared" ref="U55:U59" si="35">COUNT(B55:P55)</f>
        <v>3</v>
      </c>
      <c r="V55" s="22">
        <f t="shared" ref="V55:V59" si="36">SMALL(B55:P55,1)</f>
        <v>1</v>
      </c>
      <c r="W55" s="22">
        <f t="shared" ref="W55:W59" si="37">IF(COUNT(B55:P55)&lt;2,"0",SMALL(B55:P55,2))</f>
        <v>2</v>
      </c>
      <c r="X55" s="22">
        <f t="shared" ref="X55:X59" si="38">IF(COUNT(B55:P55)&lt;3,"0",SMALL(B55:P55,3))</f>
        <v>3</v>
      </c>
      <c r="Y55" s="22" t="str">
        <f t="shared" ref="Y55:Y59" si="39">IF(COUNT(B55:P55)&lt;4,"0",SMALL(B55:P55,4))</f>
        <v>0</v>
      </c>
    </row>
    <row r="56" spans="1:25" x14ac:dyDescent="0.25">
      <c r="A56" s="69" t="s">
        <v>88</v>
      </c>
      <c r="B56" s="62"/>
      <c r="C56" s="62">
        <v>2</v>
      </c>
      <c r="D56" s="62"/>
      <c r="E56" s="62">
        <v>2</v>
      </c>
      <c r="F56" s="62"/>
      <c r="G56" s="67"/>
      <c r="H56" s="87"/>
      <c r="I56" s="62">
        <v>2</v>
      </c>
      <c r="J56" s="62"/>
      <c r="K56" s="62">
        <v>1</v>
      </c>
      <c r="L56" s="62"/>
      <c r="M56" s="62"/>
      <c r="N56" s="62"/>
      <c r="O56" s="62"/>
      <c r="P56" s="62"/>
      <c r="Q56" s="67" t="str">
        <f t="shared" si="32"/>
        <v>Q</v>
      </c>
      <c r="R56" s="67">
        <v>25</v>
      </c>
      <c r="S56" s="87">
        <f t="shared" si="33"/>
        <v>7</v>
      </c>
      <c r="T56" s="69" t="str">
        <f t="shared" si="34"/>
        <v>Paul Carter</v>
      </c>
      <c r="U56" s="68">
        <f t="shared" si="35"/>
        <v>4</v>
      </c>
      <c r="V56" s="22">
        <f t="shared" si="36"/>
        <v>1</v>
      </c>
      <c r="W56" s="22">
        <f t="shared" si="37"/>
        <v>2</v>
      </c>
      <c r="X56" s="22">
        <f t="shared" si="38"/>
        <v>2</v>
      </c>
      <c r="Y56" s="22">
        <f t="shared" si="39"/>
        <v>2</v>
      </c>
    </row>
    <row r="57" spans="1:25" x14ac:dyDescent="0.25">
      <c r="A57" s="69" t="s">
        <v>106</v>
      </c>
      <c r="B57" s="62"/>
      <c r="C57" s="62"/>
      <c r="D57" s="62"/>
      <c r="E57" s="62"/>
      <c r="F57" s="62"/>
      <c r="G57" s="67">
        <v>1</v>
      </c>
      <c r="H57" s="87"/>
      <c r="I57" s="62">
        <v>1</v>
      </c>
      <c r="J57" s="62"/>
      <c r="K57" s="62"/>
      <c r="L57" s="62">
        <v>1</v>
      </c>
      <c r="M57" s="62"/>
      <c r="N57" s="62"/>
      <c r="O57" s="62">
        <v>1</v>
      </c>
      <c r="P57" s="62"/>
      <c r="Q57" s="67" t="str">
        <f t="shared" si="32"/>
        <v>Q</v>
      </c>
      <c r="R57" s="67">
        <v>25</v>
      </c>
      <c r="S57" s="87">
        <f t="shared" si="33"/>
        <v>4</v>
      </c>
      <c r="T57" s="69" t="str">
        <f t="shared" si="34"/>
        <v>Carl Groome</v>
      </c>
      <c r="U57" s="68">
        <f t="shared" si="35"/>
        <v>4</v>
      </c>
      <c r="V57" s="22">
        <f t="shared" si="36"/>
        <v>1</v>
      </c>
      <c r="W57" s="22">
        <f t="shared" si="37"/>
        <v>1</v>
      </c>
      <c r="X57" s="22">
        <f t="shared" si="38"/>
        <v>1</v>
      </c>
      <c r="Y57" s="22">
        <f t="shared" si="39"/>
        <v>1</v>
      </c>
    </row>
    <row r="58" spans="1:25" x14ac:dyDescent="0.25">
      <c r="A58" s="69" t="s">
        <v>108</v>
      </c>
      <c r="B58" s="62"/>
      <c r="C58" s="62"/>
      <c r="D58" s="62"/>
      <c r="E58" s="62"/>
      <c r="F58" s="62"/>
      <c r="G58" s="67">
        <v>2</v>
      </c>
      <c r="H58" s="87"/>
      <c r="I58" s="62"/>
      <c r="J58" s="62"/>
      <c r="K58" s="62"/>
      <c r="L58" s="62"/>
      <c r="M58" s="62"/>
      <c r="N58" s="62"/>
      <c r="O58" s="62"/>
      <c r="P58" s="62"/>
      <c r="Q58" s="67" t="str">
        <f t="shared" si="32"/>
        <v/>
      </c>
      <c r="R58" s="67">
        <v>25</v>
      </c>
      <c r="S58" s="87">
        <f t="shared" si="33"/>
        <v>2</v>
      </c>
      <c r="T58" s="69" t="str">
        <f t="shared" si="34"/>
        <v>Lee Barlow</v>
      </c>
      <c r="U58" s="68">
        <f t="shared" si="35"/>
        <v>1</v>
      </c>
      <c r="V58" s="22">
        <f t="shared" si="36"/>
        <v>2</v>
      </c>
      <c r="W58" s="22" t="str">
        <f t="shared" si="37"/>
        <v>0</v>
      </c>
      <c r="X58" s="22" t="str">
        <f t="shared" si="38"/>
        <v>0</v>
      </c>
      <c r="Y58" s="22" t="str">
        <f t="shared" si="39"/>
        <v>0</v>
      </c>
    </row>
    <row r="59" spans="1:25" x14ac:dyDescent="0.25">
      <c r="A59" s="69" t="s">
        <v>93</v>
      </c>
      <c r="B59" s="62"/>
      <c r="C59" s="62"/>
      <c r="D59" s="62">
        <v>1</v>
      </c>
      <c r="E59" s="62">
        <v>1</v>
      </c>
      <c r="F59" s="62"/>
      <c r="G59" s="67"/>
      <c r="H59" s="87">
        <v>1</v>
      </c>
      <c r="I59" s="62"/>
      <c r="J59" s="62"/>
      <c r="K59" s="62"/>
      <c r="L59" s="62"/>
      <c r="M59" s="62"/>
      <c r="N59" s="62">
        <v>1</v>
      </c>
      <c r="O59" s="62"/>
      <c r="P59" s="62"/>
      <c r="Q59" s="67" t="str">
        <f t="shared" si="32"/>
        <v>Q</v>
      </c>
      <c r="R59" s="67">
        <v>25</v>
      </c>
      <c r="S59" s="87">
        <f t="shared" si="33"/>
        <v>4</v>
      </c>
      <c r="T59" s="69" t="str">
        <f t="shared" si="34"/>
        <v>Stuart Topping</v>
      </c>
      <c r="U59" s="68">
        <f t="shared" si="35"/>
        <v>4</v>
      </c>
      <c r="V59" s="22">
        <f t="shared" si="36"/>
        <v>1</v>
      </c>
      <c r="W59" s="22">
        <f t="shared" si="37"/>
        <v>1</v>
      </c>
      <c r="X59" s="22">
        <f t="shared" si="38"/>
        <v>1</v>
      </c>
      <c r="Y59" s="22">
        <f t="shared" si="39"/>
        <v>1</v>
      </c>
    </row>
    <row r="60" spans="1:25" x14ac:dyDescent="0.25">
      <c r="A60" s="71"/>
      <c r="B60" s="62"/>
      <c r="C60" s="62"/>
      <c r="D60" s="62"/>
      <c r="E60" s="62"/>
      <c r="F60" s="62"/>
      <c r="G60" s="67"/>
      <c r="H60" s="87"/>
      <c r="I60" s="62"/>
      <c r="J60" s="62"/>
      <c r="K60" s="62"/>
      <c r="L60" s="62"/>
      <c r="M60" s="62"/>
      <c r="N60" s="62"/>
      <c r="O60" s="62"/>
      <c r="P60" s="62"/>
      <c r="R60" s="67"/>
      <c r="S60" s="87"/>
      <c r="T60" s="71"/>
      <c r="U60" s="70"/>
      <c r="V60" s="79"/>
    </row>
    <row r="61" spans="1:25" x14ac:dyDescent="0.25">
      <c r="A61" s="60" t="s">
        <v>143</v>
      </c>
      <c r="B61" s="62"/>
      <c r="C61" s="62"/>
      <c r="D61" s="62"/>
      <c r="E61" s="62"/>
      <c r="F61" s="62"/>
      <c r="G61" s="67"/>
      <c r="H61" s="87"/>
      <c r="I61" s="62"/>
      <c r="J61" s="62"/>
      <c r="K61" s="62"/>
      <c r="L61" s="62"/>
      <c r="M61" s="62"/>
      <c r="N61" s="62"/>
      <c r="O61" s="62"/>
      <c r="P61" s="62"/>
      <c r="R61" s="67"/>
      <c r="S61" s="87"/>
      <c r="T61" s="60" t="s">
        <v>143</v>
      </c>
      <c r="U61" s="70"/>
      <c r="V61" s="79"/>
    </row>
    <row r="62" spans="1:25" x14ac:dyDescent="0.25">
      <c r="A62" s="69" t="s">
        <v>94</v>
      </c>
      <c r="B62" s="62"/>
      <c r="C62" s="62"/>
      <c r="D62" s="62">
        <v>1</v>
      </c>
      <c r="E62" s="62"/>
      <c r="F62" s="62"/>
      <c r="G62" s="67">
        <v>3</v>
      </c>
      <c r="H62" s="87"/>
      <c r="I62" s="62">
        <v>3</v>
      </c>
      <c r="J62" s="62"/>
      <c r="K62" s="62">
        <v>1</v>
      </c>
      <c r="L62" s="62"/>
      <c r="M62" s="62"/>
      <c r="N62" s="62">
        <v>1</v>
      </c>
      <c r="O62" s="62"/>
      <c r="P62" s="62">
        <v>1</v>
      </c>
      <c r="Q62" s="67" t="str">
        <f t="shared" ref="Q62:Q67" si="40">IF(U62&lt;4,"","Q")</f>
        <v>Q</v>
      </c>
      <c r="R62" s="67">
        <v>25</v>
      </c>
      <c r="S62" s="87">
        <f t="shared" ref="S62:S67" si="41">SUM(V62:Y62)</f>
        <v>4</v>
      </c>
      <c r="T62" s="69" t="str">
        <f t="shared" ref="T62:T67" si="42">A62</f>
        <v>Robert Danson</v>
      </c>
      <c r="U62" s="68">
        <f t="shared" ref="U62:U67" si="43">COUNT(B62:P62)</f>
        <v>6</v>
      </c>
      <c r="V62" s="22">
        <f t="shared" ref="V62:V67" si="44">SMALL(B62:P62,1)</f>
        <v>1</v>
      </c>
      <c r="W62" s="22">
        <f t="shared" ref="W62:W67" si="45">IF(COUNT(B62:P62)&lt;2,"0",SMALL(B62:P62,2))</f>
        <v>1</v>
      </c>
      <c r="X62" s="22">
        <f t="shared" ref="X62:X67" si="46">IF(COUNT(B62:P62)&lt;3,"0",SMALL(B62:P62,3))</f>
        <v>1</v>
      </c>
      <c r="Y62" s="22">
        <f t="shared" ref="Y62:Y67" si="47">IF(COUNT(B62:P62)&lt;4,"0",SMALL(B62:P62,4))</f>
        <v>1</v>
      </c>
    </row>
    <row r="63" spans="1:25" x14ac:dyDescent="0.25">
      <c r="A63" s="69" t="s">
        <v>116</v>
      </c>
      <c r="B63" s="62"/>
      <c r="C63" s="62"/>
      <c r="D63" s="62"/>
      <c r="E63" s="62"/>
      <c r="F63" s="62"/>
      <c r="G63" s="67">
        <v>1</v>
      </c>
      <c r="H63" s="87"/>
      <c r="I63" s="62">
        <v>2</v>
      </c>
      <c r="J63" s="62"/>
      <c r="K63" s="62"/>
      <c r="L63" s="62"/>
      <c r="M63" s="62"/>
      <c r="N63" s="62"/>
      <c r="O63" s="62"/>
      <c r="P63" s="62"/>
      <c r="Q63" s="67" t="str">
        <f t="shared" si="40"/>
        <v/>
      </c>
      <c r="R63" s="67">
        <v>25</v>
      </c>
      <c r="S63" s="87">
        <f t="shared" si="41"/>
        <v>3</v>
      </c>
      <c r="T63" s="69" t="str">
        <f t="shared" si="42"/>
        <v>Stephen Twist</v>
      </c>
      <c r="U63" s="68">
        <f t="shared" si="43"/>
        <v>2</v>
      </c>
      <c r="V63" s="22">
        <f t="shared" si="44"/>
        <v>1</v>
      </c>
      <c r="W63" s="22">
        <f t="shared" si="45"/>
        <v>2</v>
      </c>
      <c r="X63" s="22" t="str">
        <f t="shared" si="46"/>
        <v>0</v>
      </c>
      <c r="Y63" s="22" t="str">
        <f t="shared" si="47"/>
        <v>0</v>
      </c>
    </row>
    <row r="64" spans="1:25" x14ac:dyDescent="0.25">
      <c r="A64" s="69" t="s">
        <v>117</v>
      </c>
      <c r="B64" s="62"/>
      <c r="C64" s="62"/>
      <c r="D64" s="62"/>
      <c r="E64" s="62"/>
      <c r="F64" s="62"/>
      <c r="G64" s="67">
        <v>2</v>
      </c>
      <c r="H64" s="87"/>
      <c r="I64" s="62">
        <v>1</v>
      </c>
      <c r="J64" s="62"/>
      <c r="K64" s="62"/>
      <c r="L64" s="62">
        <v>1</v>
      </c>
      <c r="M64" s="62"/>
      <c r="N64" s="62"/>
      <c r="O64" s="62">
        <v>1</v>
      </c>
      <c r="P64" s="62"/>
      <c r="Q64" s="67" t="str">
        <f t="shared" si="40"/>
        <v>Q</v>
      </c>
      <c r="R64" s="67">
        <v>25</v>
      </c>
      <c r="S64" s="87">
        <f t="shared" si="41"/>
        <v>5</v>
      </c>
      <c r="T64" s="69" t="str">
        <f t="shared" si="42"/>
        <v>Jonathon Lawson</v>
      </c>
      <c r="U64" s="68">
        <f t="shared" si="43"/>
        <v>4</v>
      </c>
      <c r="V64" s="22">
        <f t="shared" si="44"/>
        <v>1</v>
      </c>
      <c r="W64" s="22">
        <f t="shared" si="45"/>
        <v>1</v>
      </c>
      <c r="X64" s="22">
        <f t="shared" si="46"/>
        <v>1</v>
      </c>
      <c r="Y64" s="22">
        <f t="shared" si="47"/>
        <v>2</v>
      </c>
    </row>
    <row r="65" spans="1:25" x14ac:dyDescent="0.25">
      <c r="A65" s="69" t="s">
        <v>144</v>
      </c>
      <c r="B65" s="62"/>
      <c r="C65" s="62"/>
      <c r="D65" s="62"/>
      <c r="E65" s="62"/>
      <c r="F65" s="62"/>
      <c r="G65" s="67">
        <v>4</v>
      </c>
      <c r="H65" s="87"/>
      <c r="I65" s="62">
        <v>4</v>
      </c>
      <c r="J65" s="62"/>
      <c r="K65" s="62"/>
      <c r="L65" s="62"/>
      <c r="M65" s="62"/>
      <c r="N65" s="62"/>
      <c r="O65" s="62">
        <v>2</v>
      </c>
      <c r="P65" s="62"/>
      <c r="Q65" s="67" t="str">
        <f t="shared" si="40"/>
        <v/>
      </c>
      <c r="R65" s="67">
        <v>25</v>
      </c>
      <c r="S65" s="87">
        <f t="shared" si="41"/>
        <v>10</v>
      </c>
      <c r="T65" s="69" t="str">
        <f t="shared" si="42"/>
        <v>Finlay McCalman</v>
      </c>
      <c r="U65" s="68">
        <f t="shared" si="43"/>
        <v>3</v>
      </c>
      <c r="V65" s="22">
        <f t="shared" si="44"/>
        <v>2</v>
      </c>
      <c r="W65" s="22">
        <f t="shared" si="45"/>
        <v>4</v>
      </c>
      <c r="X65" s="22">
        <f t="shared" si="46"/>
        <v>4</v>
      </c>
      <c r="Y65" s="22" t="str">
        <f t="shared" si="47"/>
        <v>0</v>
      </c>
    </row>
    <row r="66" spans="1:25" x14ac:dyDescent="0.25">
      <c r="A66" s="69" t="s">
        <v>123</v>
      </c>
      <c r="B66" s="62"/>
      <c r="C66" s="62"/>
      <c r="D66" s="62"/>
      <c r="E66" s="62"/>
      <c r="F66" s="62"/>
      <c r="G66" s="67">
        <v>5</v>
      </c>
      <c r="H66" s="87"/>
      <c r="I66" s="62"/>
      <c r="J66" s="62"/>
      <c r="K66" s="62"/>
      <c r="L66" s="62"/>
      <c r="M66" s="62"/>
      <c r="N66" s="62"/>
      <c r="O66" s="62"/>
      <c r="P66" s="62"/>
      <c r="Q66" s="67" t="str">
        <f t="shared" si="40"/>
        <v/>
      </c>
      <c r="R66" s="67">
        <v>25</v>
      </c>
      <c r="S66" s="87">
        <f t="shared" si="41"/>
        <v>5</v>
      </c>
      <c r="T66" s="69" t="str">
        <f t="shared" si="42"/>
        <v>Troy Watson</v>
      </c>
      <c r="U66" s="68">
        <f t="shared" si="43"/>
        <v>1</v>
      </c>
      <c r="V66" s="22">
        <f t="shared" si="44"/>
        <v>5</v>
      </c>
      <c r="W66" s="22" t="str">
        <f t="shared" si="45"/>
        <v>0</v>
      </c>
      <c r="X66" s="22" t="str">
        <f t="shared" si="46"/>
        <v>0</v>
      </c>
      <c r="Y66" s="22" t="str">
        <f t="shared" si="47"/>
        <v>0</v>
      </c>
    </row>
    <row r="67" spans="1:25" x14ac:dyDescent="0.25">
      <c r="A67" s="69" t="s">
        <v>124</v>
      </c>
      <c r="B67" s="62"/>
      <c r="C67" s="62"/>
      <c r="D67" s="62"/>
      <c r="E67" s="62"/>
      <c r="F67" s="62"/>
      <c r="G67" s="67">
        <v>6</v>
      </c>
      <c r="H67" s="87"/>
      <c r="I67" s="62"/>
      <c r="J67" s="62"/>
      <c r="K67" s="62"/>
      <c r="L67" s="62"/>
      <c r="M67" s="62"/>
      <c r="N67" s="62"/>
      <c r="O67" s="62"/>
      <c r="P67" s="62"/>
      <c r="Q67" s="67" t="str">
        <f t="shared" si="40"/>
        <v/>
      </c>
      <c r="R67" s="67">
        <v>25</v>
      </c>
      <c r="S67" s="87">
        <f t="shared" si="41"/>
        <v>6</v>
      </c>
      <c r="T67" s="69" t="str">
        <f t="shared" si="42"/>
        <v>Russell Mabbett</v>
      </c>
      <c r="U67" s="68">
        <f t="shared" si="43"/>
        <v>1</v>
      </c>
      <c r="V67" s="22">
        <f t="shared" si="44"/>
        <v>6</v>
      </c>
      <c r="W67" s="22" t="str">
        <f t="shared" si="45"/>
        <v>0</v>
      </c>
      <c r="X67" s="22" t="str">
        <f t="shared" si="46"/>
        <v>0</v>
      </c>
      <c r="Y67" s="22" t="str">
        <f t="shared" si="47"/>
        <v>0</v>
      </c>
    </row>
    <row r="68" spans="1:25" x14ac:dyDescent="0.25">
      <c r="A68" s="71"/>
      <c r="B68" s="62"/>
      <c r="C68" s="62"/>
      <c r="D68" s="62"/>
      <c r="E68" s="62"/>
      <c r="F68" s="62"/>
      <c r="G68" s="67"/>
      <c r="H68" s="87"/>
      <c r="I68" s="62"/>
      <c r="J68" s="62"/>
      <c r="K68" s="62"/>
      <c r="L68" s="62"/>
      <c r="M68" s="62"/>
      <c r="N68" s="62"/>
      <c r="O68" s="62"/>
      <c r="P68" s="62"/>
      <c r="R68" s="67"/>
      <c r="S68" s="87"/>
      <c r="T68" s="71"/>
      <c r="U68" s="70"/>
      <c r="V68" s="79"/>
    </row>
    <row r="69" spans="1:25" x14ac:dyDescent="0.25">
      <c r="A69" s="60" t="s">
        <v>145</v>
      </c>
      <c r="B69" s="62"/>
      <c r="C69" s="62"/>
      <c r="D69" s="62"/>
      <c r="E69" s="62"/>
      <c r="F69" s="62"/>
      <c r="G69" s="67"/>
      <c r="H69" s="87"/>
      <c r="I69" s="62"/>
      <c r="J69" s="62"/>
      <c r="K69" s="62"/>
      <c r="L69" s="62"/>
      <c r="M69" s="62"/>
      <c r="N69" s="62"/>
      <c r="O69" s="62"/>
      <c r="P69" s="62"/>
      <c r="R69" s="67"/>
      <c r="S69" s="87"/>
      <c r="T69" s="60" t="s">
        <v>145</v>
      </c>
      <c r="U69" s="70"/>
      <c r="V69" s="79"/>
    </row>
    <row r="70" spans="1:25" ht="14.45" hidden="1" customHeight="1" x14ac:dyDescent="0.25">
      <c r="A70" s="69"/>
      <c r="B70" s="62"/>
      <c r="C70" s="62"/>
      <c r="D70" s="62"/>
      <c r="E70" s="62"/>
      <c r="F70" s="62"/>
      <c r="G70" s="67"/>
      <c r="H70" s="87"/>
      <c r="I70" s="62"/>
      <c r="J70" s="62"/>
      <c r="K70" s="62"/>
      <c r="L70" s="62"/>
      <c r="M70" s="62"/>
      <c r="N70" s="62"/>
      <c r="O70" s="62"/>
      <c r="P70" s="62"/>
      <c r="R70" s="67">
        <f t="shared" ref="R70:R75" si="48">SUM(B70:K70)</f>
        <v>0</v>
      </c>
      <c r="S70" s="87" t="e">
        <f>#REF!+W70+X70+Y70</f>
        <v>#REF!</v>
      </c>
      <c r="T70" s="69"/>
      <c r="U70" s="70">
        <f t="shared" ref="U70:U75" si="49">COUNT(B70:K70)</f>
        <v>0</v>
      </c>
      <c r="V70" s="70"/>
      <c r="W70" s="87" t="e">
        <f t="shared" ref="W70:W75" si="50">SMALL(B70:O70,2)</f>
        <v>#NUM!</v>
      </c>
      <c r="X70" s="87" t="e">
        <f t="shared" ref="X70:X75" si="51">SMALL(B70:O70,3)</f>
        <v>#NUM!</v>
      </c>
      <c r="Y70" s="87" t="e">
        <f t="shared" ref="Y70:Y75" si="52">SMALL(B70:O70,4)</f>
        <v>#NUM!</v>
      </c>
    </row>
    <row r="71" spans="1:25" ht="14.45" hidden="1" customHeight="1" x14ac:dyDescent="0.25">
      <c r="A71" s="69"/>
      <c r="B71" s="62"/>
      <c r="C71" s="62"/>
      <c r="D71" s="62"/>
      <c r="E71" s="62"/>
      <c r="F71" s="62"/>
      <c r="G71" s="67"/>
      <c r="H71" s="87"/>
      <c r="I71" s="62"/>
      <c r="J71" s="62"/>
      <c r="K71" s="62"/>
      <c r="L71" s="62"/>
      <c r="M71" s="62"/>
      <c r="N71" s="62"/>
      <c r="O71" s="62"/>
      <c r="P71" s="62"/>
      <c r="R71" s="67">
        <f t="shared" si="48"/>
        <v>0</v>
      </c>
      <c r="S71" s="87" t="e">
        <f>#REF!+W71+X71+Y71</f>
        <v>#REF!</v>
      </c>
      <c r="T71" s="69"/>
      <c r="U71" s="70">
        <f t="shared" si="49"/>
        <v>0</v>
      </c>
      <c r="V71" s="70"/>
      <c r="W71" s="87" t="e">
        <f t="shared" si="50"/>
        <v>#NUM!</v>
      </c>
      <c r="X71" s="87" t="e">
        <f t="shared" si="51"/>
        <v>#NUM!</v>
      </c>
      <c r="Y71" s="87" t="e">
        <f t="shared" si="52"/>
        <v>#NUM!</v>
      </c>
    </row>
    <row r="72" spans="1:25" ht="14.45" hidden="1" customHeight="1" x14ac:dyDescent="0.25">
      <c r="A72" s="69"/>
      <c r="B72" s="62"/>
      <c r="C72" s="62"/>
      <c r="D72" s="62"/>
      <c r="E72" s="62"/>
      <c r="F72" s="62"/>
      <c r="G72" s="67"/>
      <c r="H72" s="87"/>
      <c r="I72" s="62"/>
      <c r="J72" s="62"/>
      <c r="K72" s="62"/>
      <c r="L72" s="62"/>
      <c r="M72" s="62"/>
      <c r="N72" s="62"/>
      <c r="O72" s="62"/>
      <c r="P72" s="62"/>
      <c r="R72" s="67">
        <f t="shared" si="48"/>
        <v>0</v>
      </c>
      <c r="S72" s="87" t="e">
        <f>#REF!+W72+X72+Y72</f>
        <v>#REF!</v>
      </c>
      <c r="T72" s="69"/>
      <c r="U72" s="70">
        <f t="shared" si="49"/>
        <v>0</v>
      </c>
      <c r="V72" s="70"/>
      <c r="W72" s="87" t="e">
        <f t="shared" si="50"/>
        <v>#NUM!</v>
      </c>
      <c r="X72" s="87" t="e">
        <f t="shared" si="51"/>
        <v>#NUM!</v>
      </c>
      <c r="Y72" s="87" t="e">
        <f t="shared" si="52"/>
        <v>#NUM!</v>
      </c>
    </row>
    <row r="73" spans="1:25" ht="14.45" hidden="1" customHeight="1" x14ac:dyDescent="0.25">
      <c r="A73" s="69"/>
      <c r="B73" s="62"/>
      <c r="C73" s="62"/>
      <c r="D73" s="62"/>
      <c r="E73" s="62"/>
      <c r="F73" s="62"/>
      <c r="G73" s="67"/>
      <c r="H73" s="87"/>
      <c r="I73" s="62"/>
      <c r="J73" s="62"/>
      <c r="K73" s="62"/>
      <c r="L73" s="62"/>
      <c r="M73" s="62"/>
      <c r="N73" s="62"/>
      <c r="O73" s="62"/>
      <c r="P73" s="62"/>
      <c r="R73" s="67">
        <f t="shared" si="48"/>
        <v>0</v>
      </c>
      <c r="S73" s="87" t="e">
        <f>#REF!+W73+X73+Y73</f>
        <v>#REF!</v>
      </c>
      <c r="T73" s="69"/>
      <c r="U73" s="70">
        <f t="shared" si="49"/>
        <v>0</v>
      </c>
      <c r="V73" s="70"/>
      <c r="W73" s="87" t="e">
        <f t="shared" si="50"/>
        <v>#NUM!</v>
      </c>
      <c r="X73" s="87" t="e">
        <f t="shared" si="51"/>
        <v>#NUM!</v>
      </c>
      <c r="Y73" s="87" t="e">
        <f t="shared" si="52"/>
        <v>#NUM!</v>
      </c>
    </row>
    <row r="74" spans="1:25" hidden="1" x14ac:dyDescent="0.25">
      <c r="A74" s="69"/>
      <c r="B74" s="62"/>
      <c r="C74" s="62"/>
      <c r="D74" s="62"/>
      <c r="E74" s="62"/>
      <c r="F74" s="62"/>
      <c r="G74" s="67"/>
      <c r="H74" s="87"/>
      <c r="I74" s="62"/>
      <c r="J74" s="62"/>
      <c r="K74" s="62"/>
      <c r="L74" s="62"/>
      <c r="M74" s="62"/>
      <c r="N74" s="62"/>
      <c r="O74" s="62"/>
      <c r="P74" s="62"/>
      <c r="R74" s="67">
        <f t="shared" si="48"/>
        <v>0</v>
      </c>
      <c r="S74" s="87" t="e">
        <f>#REF!+W74+X74+Y74</f>
        <v>#REF!</v>
      </c>
      <c r="T74" s="69"/>
      <c r="U74" s="70">
        <f t="shared" si="49"/>
        <v>0</v>
      </c>
      <c r="V74" s="70"/>
      <c r="W74" s="87" t="e">
        <f t="shared" si="50"/>
        <v>#NUM!</v>
      </c>
      <c r="X74" s="87" t="e">
        <f t="shared" si="51"/>
        <v>#NUM!</v>
      </c>
      <c r="Y74" s="87" t="e">
        <f t="shared" si="52"/>
        <v>#NUM!</v>
      </c>
    </row>
    <row r="75" spans="1:25" hidden="1" x14ac:dyDescent="0.25">
      <c r="A75" s="69"/>
      <c r="B75" s="62"/>
      <c r="C75" s="62"/>
      <c r="D75" s="62"/>
      <c r="E75" s="62"/>
      <c r="F75" s="62"/>
      <c r="G75" s="67"/>
      <c r="H75" s="87"/>
      <c r="I75" s="62"/>
      <c r="J75" s="62"/>
      <c r="K75" s="62"/>
      <c r="L75" s="62"/>
      <c r="M75" s="62"/>
      <c r="N75" s="62"/>
      <c r="O75" s="62"/>
      <c r="P75" s="62"/>
      <c r="R75" s="67">
        <f t="shared" si="48"/>
        <v>0</v>
      </c>
      <c r="S75" s="87" t="e">
        <f>#REF!+W75+X75+Y75</f>
        <v>#REF!</v>
      </c>
      <c r="T75" s="69"/>
      <c r="U75" s="70">
        <f t="shared" si="49"/>
        <v>0</v>
      </c>
      <c r="V75" s="70"/>
      <c r="W75" s="87" t="e">
        <f t="shared" si="50"/>
        <v>#NUM!</v>
      </c>
      <c r="X75" s="87" t="e">
        <f t="shared" si="51"/>
        <v>#NUM!</v>
      </c>
      <c r="Y75" s="87" t="e">
        <f t="shared" si="52"/>
        <v>#NUM!</v>
      </c>
    </row>
    <row r="76" spans="1:25" x14ac:dyDescent="0.25">
      <c r="A76" s="69" t="s">
        <v>81</v>
      </c>
      <c r="B76" s="62">
        <v>1</v>
      </c>
      <c r="C76" s="62">
        <v>1</v>
      </c>
      <c r="D76" s="62">
        <v>1</v>
      </c>
      <c r="E76" s="62">
        <v>2</v>
      </c>
      <c r="F76" s="62"/>
      <c r="G76" s="67">
        <v>2</v>
      </c>
      <c r="H76" s="87">
        <v>1</v>
      </c>
      <c r="I76" s="62">
        <v>3</v>
      </c>
      <c r="J76" s="62">
        <v>2</v>
      </c>
      <c r="K76" s="62"/>
      <c r="L76" s="62">
        <v>1</v>
      </c>
      <c r="M76" s="62"/>
      <c r="N76" s="62">
        <v>1</v>
      </c>
      <c r="O76" s="62"/>
      <c r="P76" s="62">
        <v>2</v>
      </c>
      <c r="Q76" s="67" t="str">
        <f t="shared" ref="Q76:Q80" si="53">IF(U76&lt;4,"","Q")</f>
        <v>Q</v>
      </c>
      <c r="R76" s="67">
        <v>25</v>
      </c>
      <c r="S76" s="87">
        <f t="shared" ref="S76:S80" si="54">SUM(V76:Y76)</f>
        <v>4</v>
      </c>
      <c r="T76" s="69" t="str">
        <f t="shared" ref="T76:T80" si="55">A76</f>
        <v>Peter Rooney</v>
      </c>
      <c r="U76" s="68">
        <f t="shared" ref="U76:U80" si="56">COUNT(B76:P76)</f>
        <v>11</v>
      </c>
      <c r="V76" s="22">
        <f t="shared" ref="V76:V80" si="57">SMALL(B76:P76,1)</f>
        <v>1</v>
      </c>
      <c r="W76" s="22">
        <f t="shared" ref="W76:W80" si="58">IF(COUNT(B76:P76)&lt;2,"0",SMALL(B76:P76,2))</f>
        <v>1</v>
      </c>
      <c r="X76" s="22">
        <f t="shared" ref="X76:X80" si="59">IF(COUNT(B76:P76)&lt;3,"0",SMALL(B76:P76,3))</f>
        <v>1</v>
      </c>
      <c r="Y76" s="22">
        <f t="shared" ref="Y76:Y80" si="60">IF(COUNT(B76:P76)&lt;4,"0",SMALL(B76:P76,4))</f>
        <v>1</v>
      </c>
    </row>
    <row r="77" spans="1:25" x14ac:dyDescent="0.25">
      <c r="A77" s="69" t="s">
        <v>146</v>
      </c>
      <c r="B77" s="62"/>
      <c r="C77" s="62"/>
      <c r="D77" s="62">
        <v>2</v>
      </c>
      <c r="E77" s="62"/>
      <c r="F77" s="62"/>
      <c r="G77" s="67"/>
      <c r="H77" s="87"/>
      <c r="I77" s="62"/>
      <c r="J77" s="62"/>
      <c r="K77" s="62"/>
      <c r="L77" s="62"/>
      <c r="M77" s="62"/>
      <c r="N77" s="62"/>
      <c r="O77" s="62"/>
      <c r="P77" s="62"/>
      <c r="Q77" s="67" t="str">
        <f t="shared" si="53"/>
        <v/>
      </c>
      <c r="R77" s="67">
        <v>25</v>
      </c>
      <c r="S77" s="87">
        <f t="shared" si="54"/>
        <v>2</v>
      </c>
      <c r="T77" s="69" t="str">
        <f t="shared" si="55"/>
        <v>Alistair Morris</v>
      </c>
      <c r="U77" s="68">
        <f t="shared" si="56"/>
        <v>1</v>
      </c>
      <c r="V77" s="22">
        <f t="shared" si="57"/>
        <v>2</v>
      </c>
      <c r="W77" s="22" t="str">
        <f t="shared" si="58"/>
        <v>0</v>
      </c>
      <c r="X77" s="22" t="str">
        <f t="shared" si="59"/>
        <v>0</v>
      </c>
      <c r="Y77" s="22" t="str">
        <f t="shared" si="60"/>
        <v>0</v>
      </c>
    </row>
    <row r="78" spans="1:25" ht="15" customHeight="1" x14ac:dyDescent="0.25">
      <c r="A78" s="69" t="s">
        <v>97</v>
      </c>
      <c r="B78" s="62"/>
      <c r="C78" s="62"/>
      <c r="D78" s="62"/>
      <c r="E78" s="62">
        <v>1</v>
      </c>
      <c r="F78" s="62"/>
      <c r="G78" s="67"/>
      <c r="H78" s="87"/>
      <c r="I78" s="62">
        <v>2</v>
      </c>
      <c r="J78" s="62"/>
      <c r="K78" s="62"/>
      <c r="L78" s="62"/>
      <c r="M78" s="62"/>
      <c r="N78" s="62"/>
      <c r="O78" s="62"/>
      <c r="P78" s="62">
        <v>1</v>
      </c>
      <c r="Q78" s="67" t="str">
        <f t="shared" si="53"/>
        <v/>
      </c>
      <c r="R78" s="67">
        <v>25</v>
      </c>
      <c r="S78" s="87">
        <f t="shared" si="54"/>
        <v>4</v>
      </c>
      <c r="T78" s="69" t="str">
        <f t="shared" si="55"/>
        <v>Mick Edge</v>
      </c>
      <c r="U78" s="68">
        <f t="shared" si="56"/>
        <v>3</v>
      </c>
      <c r="V78" s="22">
        <f t="shared" si="57"/>
        <v>1</v>
      </c>
      <c r="W78" s="22">
        <f t="shared" si="58"/>
        <v>1</v>
      </c>
      <c r="X78" s="22">
        <f t="shared" si="59"/>
        <v>2</v>
      </c>
      <c r="Y78" s="22" t="str">
        <f t="shared" si="60"/>
        <v>0</v>
      </c>
    </row>
    <row r="79" spans="1:25" ht="15" customHeight="1" x14ac:dyDescent="0.25">
      <c r="A79" s="69" t="s">
        <v>147</v>
      </c>
      <c r="B79" s="62"/>
      <c r="C79" s="62"/>
      <c r="D79" s="62"/>
      <c r="E79" s="62"/>
      <c r="F79" s="62"/>
      <c r="G79" s="67">
        <v>1</v>
      </c>
      <c r="H79" s="87"/>
      <c r="I79" s="62">
        <v>1</v>
      </c>
      <c r="J79" s="62"/>
      <c r="K79" s="62"/>
      <c r="L79" s="62"/>
      <c r="M79" s="62"/>
      <c r="N79" s="62"/>
      <c r="O79" s="62">
        <v>1</v>
      </c>
      <c r="P79" s="62"/>
      <c r="Q79" s="67" t="str">
        <f t="shared" si="53"/>
        <v/>
      </c>
      <c r="R79" s="67">
        <v>25</v>
      </c>
      <c r="S79" s="87">
        <f t="shared" si="54"/>
        <v>3</v>
      </c>
      <c r="T79" s="69" t="str">
        <f t="shared" si="55"/>
        <v>Nigel Shepherd</v>
      </c>
      <c r="U79" s="68">
        <f t="shared" si="56"/>
        <v>3</v>
      </c>
      <c r="V79" s="22">
        <f t="shared" si="57"/>
        <v>1</v>
      </c>
      <c r="W79" s="22">
        <f t="shared" si="58"/>
        <v>1</v>
      </c>
      <c r="X79" s="22">
        <f t="shared" si="59"/>
        <v>1</v>
      </c>
      <c r="Y79" s="22" t="str">
        <f t="shared" si="60"/>
        <v>0</v>
      </c>
    </row>
    <row r="80" spans="1:25" ht="15" customHeight="1" x14ac:dyDescent="0.25">
      <c r="A80" s="69" t="s">
        <v>121</v>
      </c>
      <c r="B80" s="62"/>
      <c r="C80" s="62"/>
      <c r="D80" s="62"/>
      <c r="E80" s="62"/>
      <c r="F80" s="62"/>
      <c r="G80" s="67">
        <v>3</v>
      </c>
      <c r="H80" s="87"/>
      <c r="I80" s="62">
        <v>4</v>
      </c>
      <c r="J80" s="62"/>
      <c r="K80" s="62"/>
      <c r="L80" s="62">
        <v>2</v>
      </c>
      <c r="M80" s="62"/>
      <c r="N80" s="62"/>
      <c r="O80" s="62"/>
      <c r="P80" s="62"/>
      <c r="Q80" s="67" t="str">
        <f t="shared" si="53"/>
        <v/>
      </c>
      <c r="R80" s="67">
        <v>25</v>
      </c>
      <c r="S80" s="87">
        <f t="shared" si="54"/>
        <v>9</v>
      </c>
      <c r="T80" s="69" t="str">
        <f t="shared" si="55"/>
        <v>Andrew Moore</v>
      </c>
      <c r="U80" s="68">
        <f t="shared" si="56"/>
        <v>3</v>
      </c>
      <c r="V80" s="22">
        <f t="shared" si="57"/>
        <v>2</v>
      </c>
      <c r="W80" s="22">
        <f t="shared" si="58"/>
        <v>3</v>
      </c>
      <c r="X80" s="22">
        <f t="shared" si="59"/>
        <v>4</v>
      </c>
      <c r="Y80" s="22" t="str">
        <f t="shared" si="60"/>
        <v>0</v>
      </c>
    </row>
    <row r="81" spans="1:25" ht="12" customHeight="1" x14ac:dyDescent="0.25">
      <c r="A81" s="69" t="s">
        <v>148</v>
      </c>
      <c r="B81" s="62"/>
      <c r="C81" s="62"/>
      <c r="D81" s="62"/>
      <c r="E81" s="62"/>
      <c r="F81" s="62"/>
      <c r="G81" s="67"/>
      <c r="H81" s="87"/>
      <c r="I81" s="62"/>
      <c r="J81" s="62">
        <v>1</v>
      </c>
      <c r="K81" s="62"/>
      <c r="L81" s="62"/>
      <c r="M81" s="62"/>
      <c r="N81" s="62"/>
      <c r="O81" s="62"/>
      <c r="P81" s="62"/>
      <c r="R81" s="67"/>
      <c r="S81" s="87"/>
      <c r="T81" s="69"/>
      <c r="U81" s="70"/>
      <c r="V81" s="79"/>
    </row>
    <row r="82" spans="1:25" x14ac:dyDescent="0.25">
      <c r="A82" s="60" t="s">
        <v>149</v>
      </c>
      <c r="B82" s="62"/>
      <c r="C82" s="69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R82" s="67"/>
      <c r="S82" s="87"/>
      <c r="T82" s="60" t="s">
        <v>149</v>
      </c>
      <c r="U82" s="70"/>
      <c r="V82" s="79"/>
    </row>
    <row r="83" spans="1:25" x14ac:dyDescent="0.25">
      <c r="A83" s="69" t="s">
        <v>80</v>
      </c>
      <c r="B83" s="62">
        <v>1</v>
      </c>
      <c r="C83" s="62">
        <v>1</v>
      </c>
      <c r="D83" s="62">
        <v>1</v>
      </c>
      <c r="E83" s="62">
        <v>1</v>
      </c>
      <c r="F83" s="62"/>
      <c r="G83" s="62"/>
      <c r="H83" s="62"/>
      <c r="I83" s="62">
        <v>2</v>
      </c>
      <c r="J83" s="62">
        <v>1</v>
      </c>
      <c r="K83" s="62"/>
      <c r="L83" s="62"/>
      <c r="M83" s="62"/>
      <c r="N83" s="62"/>
      <c r="O83" s="62">
        <v>1</v>
      </c>
      <c r="P83" s="62"/>
      <c r="Q83" s="67" t="str">
        <f t="shared" ref="Q83:Q85" si="61">IF(U83&lt;4,"","Q")</f>
        <v>Q</v>
      </c>
      <c r="R83" s="67">
        <v>25</v>
      </c>
      <c r="S83" s="87">
        <f t="shared" ref="S83:S85" si="62">SUM(V83:Y83)</f>
        <v>4</v>
      </c>
      <c r="T83" s="69" t="str">
        <f t="shared" ref="T83:T85" si="63">A83</f>
        <v>Martin Bates</v>
      </c>
      <c r="U83" s="68">
        <f t="shared" ref="U83:U85" si="64">COUNT(B83:P83)</f>
        <v>7</v>
      </c>
      <c r="V83" s="22">
        <f t="shared" ref="V83:V85" si="65">SMALL(B83:P83,1)</f>
        <v>1</v>
      </c>
      <c r="W83" s="22">
        <f t="shared" ref="W83:W85" si="66">IF(COUNT(B83:P83)&lt;2,"0",SMALL(B83:P83,2))</f>
        <v>1</v>
      </c>
      <c r="X83" s="22">
        <f t="shared" ref="X83:X85" si="67">IF(COUNT(B83:P83)&lt;3,"0",SMALL(B83:P83,3))</f>
        <v>1</v>
      </c>
      <c r="Y83" s="22">
        <f t="shared" ref="Y83:Y85" si="68">IF(COUNT(B83:P83)&lt;4,"0",SMALL(B83:P83,4))</f>
        <v>1</v>
      </c>
    </row>
    <row r="84" spans="1:25" x14ac:dyDescent="0.25">
      <c r="A84" s="69" t="s">
        <v>82</v>
      </c>
      <c r="B84" s="62">
        <v>2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7" t="str">
        <f t="shared" si="61"/>
        <v/>
      </c>
      <c r="R84" s="67">
        <v>25</v>
      </c>
      <c r="S84" s="87">
        <f t="shared" si="62"/>
        <v>2</v>
      </c>
      <c r="T84" s="69" t="str">
        <f t="shared" si="63"/>
        <v>John Collier</v>
      </c>
      <c r="U84" s="68">
        <f t="shared" si="64"/>
        <v>1</v>
      </c>
      <c r="V84" s="22">
        <f t="shared" si="65"/>
        <v>2</v>
      </c>
      <c r="W84" s="22" t="str">
        <f t="shared" si="66"/>
        <v>0</v>
      </c>
      <c r="X84" s="22" t="str">
        <f t="shared" si="67"/>
        <v>0</v>
      </c>
      <c r="Y84" s="22" t="str">
        <f t="shared" si="68"/>
        <v>0</v>
      </c>
    </row>
    <row r="85" spans="1:25" x14ac:dyDescent="0.25">
      <c r="A85" s="69" t="s">
        <v>114</v>
      </c>
      <c r="B85" s="62"/>
      <c r="C85" s="62"/>
      <c r="D85" s="62"/>
      <c r="E85" s="62"/>
      <c r="F85" s="62"/>
      <c r="G85" s="62">
        <v>1</v>
      </c>
      <c r="H85" s="62"/>
      <c r="I85" s="62">
        <v>1</v>
      </c>
      <c r="J85" s="62"/>
      <c r="K85" s="62"/>
      <c r="L85" s="62"/>
      <c r="M85" s="62"/>
      <c r="N85" s="62">
        <v>1</v>
      </c>
      <c r="O85" s="62"/>
      <c r="P85" s="62"/>
      <c r="Q85" s="67" t="str">
        <f t="shared" si="61"/>
        <v/>
      </c>
      <c r="R85" s="67">
        <v>25</v>
      </c>
      <c r="S85" s="87">
        <f t="shared" si="62"/>
        <v>3</v>
      </c>
      <c r="T85" s="69" t="str">
        <f t="shared" si="63"/>
        <v>Phil Quibell</v>
      </c>
      <c r="U85" s="68">
        <f t="shared" si="64"/>
        <v>3</v>
      </c>
      <c r="V85" s="22">
        <f t="shared" si="65"/>
        <v>1</v>
      </c>
      <c r="W85" s="22">
        <f t="shared" si="66"/>
        <v>1</v>
      </c>
      <c r="X85" s="22">
        <f t="shared" si="67"/>
        <v>1</v>
      </c>
      <c r="Y85" s="22" t="str">
        <f t="shared" si="68"/>
        <v>0</v>
      </c>
    </row>
    <row r="86" spans="1:25" x14ac:dyDescent="0.25">
      <c r="A86" s="7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R86" s="67"/>
      <c r="S86" s="87"/>
      <c r="T86" s="71"/>
    </row>
    <row r="87" spans="1:25" x14ac:dyDescent="0.25">
      <c r="A87" s="73" t="s">
        <v>150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R87" s="67"/>
      <c r="S87" s="87"/>
      <c r="T87" s="73" t="s">
        <v>150</v>
      </c>
      <c r="U87" s="70"/>
      <c r="V87" s="79"/>
    </row>
    <row r="88" spans="1:25" x14ac:dyDescent="0.25">
      <c r="A88" s="69" t="s">
        <v>86</v>
      </c>
      <c r="B88" s="62"/>
      <c r="C88" s="62">
        <v>1</v>
      </c>
      <c r="D88" s="62"/>
      <c r="E88" s="62"/>
      <c r="F88" s="62"/>
      <c r="G88" s="62">
        <v>1</v>
      </c>
      <c r="H88" s="62"/>
      <c r="I88" s="62">
        <v>1</v>
      </c>
      <c r="J88" s="62"/>
      <c r="K88" s="62"/>
      <c r="L88" s="62">
        <v>1</v>
      </c>
      <c r="M88" s="62"/>
      <c r="N88" s="62">
        <v>1</v>
      </c>
      <c r="O88" s="62"/>
      <c r="P88" s="62"/>
      <c r="Q88" s="67" t="str">
        <f t="shared" ref="Q88:Q90" si="69">IF(U88&lt;4,"","Q")</f>
        <v>Q</v>
      </c>
      <c r="R88" s="67">
        <v>25</v>
      </c>
      <c r="S88" s="87">
        <f t="shared" ref="S88:S90" si="70">SUM(V88:Y88)</f>
        <v>4</v>
      </c>
      <c r="T88" s="69" t="str">
        <f t="shared" ref="T88:T90" si="71">A88</f>
        <v>Alan Hudson</v>
      </c>
      <c r="U88" s="68">
        <f t="shared" ref="U88:U90" si="72">COUNT(B88:P88)</f>
        <v>5</v>
      </c>
      <c r="V88" s="22">
        <f t="shared" ref="V88:V90" si="73">SMALL(B88:P88,1)</f>
        <v>1</v>
      </c>
      <c r="W88" s="22">
        <f t="shared" ref="W88:W90" si="74">IF(COUNT(B88:P88)&lt;2,"0",SMALL(B88:P88,2))</f>
        <v>1</v>
      </c>
      <c r="X88" s="22">
        <f t="shared" ref="X88:X90" si="75">IF(COUNT(B88:P88)&lt;3,"0",SMALL(B88:P88,3))</f>
        <v>1</v>
      </c>
      <c r="Y88" s="22">
        <f t="shared" ref="Y88:Y90" si="76">IF(COUNT(B88:P88)&lt;4,"0",SMALL(B88:P88,4))</f>
        <v>1</v>
      </c>
    </row>
    <row r="89" spans="1:25" hidden="1" x14ac:dyDescent="0.25">
      <c r="A89" s="69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7"/>
      <c r="P89" s="67"/>
      <c r="Q89" s="67" t="str">
        <f t="shared" si="69"/>
        <v/>
      </c>
      <c r="R89" s="67">
        <v>25</v>
      </c>
      <c r="S89" s="87" t="e">
        <f t="shared" si="70"/>
        <v>#NUM!</v>
      </c>
      <c r="T89" s="69">
        <f t="shared" si="71"/>
        <v>0</v>
      </c>
      <c r="U89" s="68">
        <f t="shared" si="72"/>
        <v>0</v>
      </c>
      <c r="V89" s="22" t="e">
        <f t="shared" si="73"/>
        <v>#NUM!</v>
      </c>
      <c r="W89" s="22" t="str">
        <f t="shared" si="74"/>
        <v>0</v>
      </c>
      <c r="X89" s="22" t="str">
        <f t="shared" si="75"/>
        <v>0</v>
      </c>
      <c r="Y89" s="22" t="str">
        <f t="shared" si="76"/>
        <v>0</v>
      </c>
    </row>
    <row r="90" spans="1:25" x14ac:dyDescent="0.25">
      <c r="A90" s="69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7" t="str">
        <f t="shared" si="69"/>
        <v/>
      </c>
      <c r="R90" s="67">
        <v>25</v>
      </c>
      <c r="S90" s="87" t="e">
        <f t="shared" si="70"/>
        <v>#NUM!</v>
      </c>
      <c r="T90" s="69">
        <f t="shared" si="71"/>
        <v>0</v>
      </c>
      <c r="U90" s="68">
        <f t="shared" si="72"/>
        <v>0</v>
      </c>
      <c r="V90" s="22" t="e">
        <f t="shared" si="73"/>
        <v>#NUM!</v>
      </c>
      <c r="W90" s="22" t="str">
        <f t="shared" si="74"/>
        <v>0</v>
      </c>
      <c r="X90" s="22" t="str">
        <f t="shared" si="75"/>
        <v>0</v>
      </c>
      <c r="Y90" s="22" t="str">
        <f t="shared" si="76"/>
        <v>0</v>
      </c>
    </row>
    <row r="91" spans="1:25" x14ac:dyDescent="0.25">
      <c r="A91" s="74" t="s">
        <v>156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6"/>
      <c r="P91" s="76"/>
      <c r="R91" s="76"/>
      <c r="S91" s="72"/>
      <c r="T91" s="77"/>
      <c r="U91" s="78"/>
      <c r="V91" s="78"/>
    </row>
    <row r="92" spans="1:25" x14ac:dyDescent="0.25">
      <c r="A92" s="74" t="s">
        <v>120</v>
      </c>
      <c r="B92" s="75"/>
      <c r="C92" s="75"/>
      <c r="D92" s="75"/>
      <c r="E92" s="75"/>
      <c r="F92" s="75"/>
      <c r="G92" s="75"/>
      <c r="H92" s="75"/>
      <c r="I92" s="75">
        <v>1</v>
      </c>
      <c r="J92" s="75"/>
      <c r="K92" s="75"/>
      <c r="L92" s="75"/>
      <c r="M92" s="75"/>
      <c r="N92" s="75"/>
      <c r="O92" s="76">
        <v>1</v>
      </c>
      <c r="P92" s="76"/>
      <c r="R92" s="76"/>
      <c r="S92" s="72"/>
      <c r="T92" s="77"/>
      <c r="U92" s="79"/>
      <c r="V92" s="79"/>
    </row>
    <row r="93" spans="1:25" x14ac:dyDescent="0.25">
      <c r="A93" s="80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6"/>
      <c r="P93" s="76"/>
      <c r="R93" s="76"/>
      <c r="S93" s="72">
        <v>2</v>
      </c>
      <c r="T93" s="77"/>
      <c r="U93" s="78"/>
      <c r="V93" s="78"/>
    </row>
    <row r="94" spans="1:25" x14ac:dyDescent="0.25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  <c r="P94" s="76"/>
      <c r="R94" s="76"/>
      <c r="S94" s="72"/>
      <c r="T94" s="77"/>
      <c r="U94" s="79"/>
      <c r="V94" s="79"/>
    </row>
    <row r="95" spans="1:25" x14ac:dyDescent="0.25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6"/>
      <c r="P95" s="76"/>
      <c r="R95" s="76"/>
      <c r="S95" s="72"/>
      <c r="T95" s="77"/>
      <c r="U95" s="79"/>
      <c r="V95" s="79"/>
    </row>
    <row r="96" spans="1:25" x14ac:dyDescent="0.25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6"/>
      <c r="P96" s="76"/>
      <c r="R96" s="76"/>
      <c r="S96" s="72"/>
      <c r="T96" s="77"/>
      <c r="U96" s="78"/>
      <c r="V96" s="78"/>
    </row>
    <row r="97" spans="2:22" x14ac:dyDescent="0.25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6"/>
      <c r="P97" s="76"/>
      <c r="R97" s="76"/>
      <c r="S97" s="72"/>
      <c r="T97" s="77"/>
      <c r="U97" s="78"/>
      <c r="V97" s="78"/>
    </row>
    <row r="98" spans="2:22" x14ac:dyDescent="0.25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6"/>
      <c r="P98" s="76"/>
      <c r="R98" s="76"/>
      <c r="S98" s="72"/>
      <c r="T98" s="77"/>
      <c r="U98" s="78"/>
      <c r="V98" s="78"/>
    </row>
    <row r="99" spans="2:22" x14ac:dyDescent="0.25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6"/>
      <c r="P99" s="76"/>
      <c r="R99" s="76"/>
      <c r="S99" s="72"/>
      <c r="T99" s="77"/>
      <c r="U99" s="79"/>
      <c r="V99" s="79"/>
    </row>
    <row r="100" spans="2:22" x14ac:dyDescent="0.25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S100" s="72"/>
    </row>
  </sheetData>
  <protectedRanges>
    <protectedRange sqref="A32" name="Range2_34_1"/>
    <protectedRange sqref="A33" name="Range2_42_1"/>
    <protectedRange sqref="A9:A25 T9:T25 T28:T40 T43:T48 T51:T52 T55:T59 T62:T67 T76:T80 T83:T85 T88:T90" name="Range2_56_1"/>
    <protectedRange sqref="A34:A41 T41" name="Range2_58_1"/>
    <protectedRange sqref="A55:A59" name="Range2_78_1"/>
    <protectedRange sqref="A70 T70" name="Range2_86_1"/>
    <protectedRange sqref="A71 T71" name="Range2_88_1"/>
    <protectedRange sqref="A72 A74 A76:A81 T72 T74 T81" name="Range2_92_1"/>
    <protectedRange sqref="A73 A75 T73 T75" name="Range2_96_1"/>
    <protectedRange sqref="A93" name="Range2_6_1"/>
  </protectedRanges>
  <mergeCells count="5">
    <mergeCell ref="B1:K1"/>
    <mergeCell ref="S2:S4"/>
    <mergeCell ref="T2:T4"/>
    <mergeCell ref="U2:U4"/>
    <mergeCell ref="R2:R4"/>
  </mergeCells>
  <pageMargins left="0.7" right="0.7" top="0.75" bottom="0.75" header="0.3" footer="0.3"/>
  <pageSetup paperSize="9" orientation="landscape" r:id="rId1"/>
  <ignoredErrors>
    <ignoredError sqref="S27 S50 S42 S54 S68:S69 S87 W87:Y87 W68:Y75 W82:Y82 S82 W26:Y27 W54:Y54 W60:Y61 S60:S61 W49:Y50 W42:Y42 W91:Y9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D2E7B09C74B4AB62F874E13226C9C" ma:contentTypeVersion="14" ma:contentTypeDescription="Create a new document." ma:contentTypeScope="" ma:versionID="1bef75d5872fd793e6ca53d5b402191b">
  <xsd:schema xmlns:xsd="http://www.w3.org/2001/XMLSchema" xmlns:xs="http://www.w3.org/2001/XMLSchema" xmlns:p="http://schemas.microsoft.com/office/2006/metadata/properties" xmlns:ns3="abe7220a-aa7c-449a-89fc-53516ec599ea" xmlns:ns4="78d82006-b0c3-46eb-a500-a4e6f3f645f9" targetNamespace="http://schemas.microsoft.com/office/2006/metadata/properties" ma:root="true" ma:fieldsID="e2812d25ac4fce36c8635456e35d5a26" ns3:_="" ns4:_="">
    <xsd:import namespace="abe7220a-aa7c-449a-89fc-53516ec599ea"/>
    <xsd:import namespace="78d82006-b0c3-46eb-a500-a4e6f3f645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7220a-aa7c-449a-89fc-53516ec59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82006-b0c3-46eb-a500-a4e6f3f64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4DF17-19FC-47C1-8683-95AD2308A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1228B-06E7-4549-9072-CD306D41E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7220a-aa7c-449a-89fc-53516ec599ea"/>
    <ds:schemaRef ds:uri="78d82006-b0c3-46eb-a500-a4e6f3f64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B214E0-0B5C-41DD-BDC6-8979844549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Ladies</vt:lpstr>
      <vt:lpstr>Lady Vets</vt:lpstr>
      <vt:lpstr>Men</vt:lpstr>
      <vt:lpstr>Male Vets</vt:lpstr>
      <vt:lpstr>Ladies</vt:lpstr>
      <vt:lpstr>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dcterms:created xsi:type="dcterms:W3CDTF">2016-11-09T21:14:34Z</dcterms:created>
  <dcterms:modified xsi:type="dcterms:W3CDTF">2024-01-11T17:40:38Z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